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5" i="1"/>
  <c r="G111"/>
  <c r="G113"/>
  <c r="G114"/>
  <c r="G115"/>
  <c r="G33"/>
  <c r="G80"/>
  <c r="G77"/>
  <c r="H60"/>
  <c r="I60"/>
  <c r="I59" s="1"/>
  <c r="J60"/>
  <c r="K60"/>
  <c r="L60"/>
  <c r="M60"/>
  <c r="N60"/>
  <c r="O60"/>
  <c r="P60"/>
  <c r="Q60"/>
  <c r="Q59" s="1"/>
  <c r="R60"/>
  <c r="H61"/>
  <c r="I61"/>
  <c r="J61"/>
  <c r="K61"/>
  <c r="L61"/>
  <c r="M61"/>
  <c r="N61"/>
  <c r="O61"/>
  <c r="P61"/>
  <c r="Q61"/>
  <c r="R61"/>
  <c r="G60"/>
  <c r="G61"/>
  <c r="L59"/>
  <c r="P59"/>
  <c r="J59"/>
  <c r="K59"/>
  <c r="M59"/>
  <c r="N59"/>
  <c r="O59"/>
  <c r="R59"/>
  <c r="R66"/>
  <c r="R65" s="1"/>
  <c r="Q66"/>
  <c r="P66"/>
  <c r="O66"/>
  <c r="N66"/>
  <c r="M66"/>
  <c r="L66"/>
  <c r="K66"/>
  <c r="J66"/>
  <c r="I66"/>
  <c r="H66"/>
  <c r="G66"/>
  <c r="Q65"/>
  <c r="P65"/>
  <c r="O65"/>
  <c r="N65"/>
  <c r="M65"/>
  <c r="L65"/>
  <c r="K65"/>
  <c r="J65"/>
  <c r="I65"/>
  <c r="H65"/>
  <c r="G65"/>
  <c r="I50"/>
  <c r="J50"/>
  <c r="K50"/>
  <c r="L50"/>
  <c r="M50"/>
  <c r="N50"/>
  <c r="O50"/>
  <c r="P50"/>
  <c r="Q50"/>
  <c r="I86"/>
  <c r="I85" s="1"/>
  <c r="I84" s="1"/>
  <c r="I83" s="1"/>
  <c r="I82" s="1"/>
  <c r="J86"/>
  <c r="J85" s="1"/>
  <c r="J84" s="1"/>
  <c r="J83" s="1"/>
  <c r="J82" s="1"/>
  <c r="K86"/>
  <c r="K85" s="1"/>
  <c r="K84" s="1"/>
  <c r="K83" s="1"/>
  <c r="K82" s="1"/>
  <c r="L86"/>
  <c r="L85" s="1"/>
  <c r="L84" s="1"/>
  <c r="L83" s="1"/>
  <c r="L82" s="1"/>
  <c r="M86"/>
  <c r="M85" s="1"/>
  <c r="M84" s="1"/>
  <c r="M83" s="1"/>
  <c r="M82" s="1"/>
  <c r="N86"/>
  <c r="N85" s="1"/>
  <c r="N84" s="1"/>
  <c r="N83" s="1"/>
  <c r="N82" s="1"/>
  <c r="O86"/>
  <c r="O85" s="1"/>
  <c r="O84" s="1"/>
  <c r="O83" s="1"/>
  <c r="O82" s="1"/>
  <c r="P86"/>
  <c r="P85" s="1"/>
  <c r="P84" s="1"/>
  <c r="P83" s="1"/>
  <c r="P82" s="1"/>
  <c r="Q86"/>
  <c r="Q85" s="1"/>
  <c r="Q84" s="1"/>
  <c r="Q83" s="1"/>
  <c r="Q82" s="1"/>
  <c r="R86"/>
  <c r="R85" s="1"/>
  <c r="R84" s="1"/>
  <c r="R83" s="1"/>
  <c r="R82" s="1"/>
  <c r="H86"/>
  <c r="H85" s="1"/>
  <c r="H84" s="1"/>
  <c r="H83" s="1"/>
  <c r="H82" s="1"/>
  <c r="H59" l="1"/>
  <c r="G59"/>
  <c r="I54"/>
  <c r="J54"/>
  <c r="K54"/>
  <c r="L54"/>
  <c r="M54"/>
  <c r="N54"/>
  <c r="O54"/>
  <c r="P54"/>
  <c r="Q54"/>
  <c r="I108" l="1"/>
  <c r="J108"/>
  <c r="K108"/>
  <c r="L108"/>
  <c r="M108"/>
  <c r="N108"/>
  <c r="O108"/>
  <c r="P108"/>
  <c r="Q108"/>
  <c r="H106"/>
  <c r="I106"/>
  <c r="J106"/>
  <c r="K106"/>
  <c r="L106"/>
  <c r="M106"/>
  <c r="N106"/>
  <c r="O106"/>
  <c r="P106"/>
  <c r="Q106"/>
  <c r="R106"/>
  <c r="H37"/>
  <c r="H36" s="1"/>
  <c r="I37"/>
  <c r="I36" s="1"/>
  <c r="J37"/>
  <c r="J36" s="1"/>
  <c r="K37"/>
  <c r="K36" s="1"/>
  <c r="L37"/>
  <c r="L36" s="1"/>
  <c r="M37"/>
  <c r="M36" s="1"/>
  <c r="N37"/>
  <c r="N36" s="1"/>
  <c r="O37"/>
  <c r="O36" s="1"/>
  <c r="P37"/>
  <c r="P36" s="1"/>
  <c r="Q37"/>
  <c r="Q36" s="1"/>
  <c r="R37"/>
  <c r="R36" s="1"/>
  <c r="G37"/>
  <c r="G36" s="1"/>
  <c r="R39"/>
  <c r="R32" l="1"/>
  <c r="H32"/>
  <c r="G32"/>
  <c r="H24"/>
  <c r="I24"/>
  <c r="J24"/>
  <c r="K24"/>
  <c r="L24"/>
  <c r="M24"/>
  <c r="N24"/>
  <c r="O24"/>
  <c r="P24"/>
  <c r="Q24"/>
  <c r="R24"/>
  <c r="R109"/>
  <c r="R108" s="1"/>
  <c r="H109"/>
  <c r="H108" s="1"/>
  <c r="G109"/>
  <c r="G108" s="1"/>
  <c r="R22"/>
  <c r="H22"/>
  <c r="H63"/>
  <c r="H62" s="1"/>
  <c r="I63"/>
  <c r="I62" s="1"/>
  <c r="J63"/>
  <c r="J62" s="1"/>
  <c r="K63"/>
  <c r="K62" s="1"/>
  <c r="L63"/>
  <c r="L62" s="1"/>
  <c r="M63"/>
  <c r="M62" s="1"/>
  <c r="N63"/>
  <c r="N62" s="1"/>
  <c r="O63"/>
  <c r="O62" s="1"/>
  <c r="P63"/>
  <c r="P62" s="1"/>
  <c r="Q63"/>
  <c r="Q62" s="1"/>
  <c r="R63"/>
  <c r="R62" s="1"/>
  <c r="I79"/>
  <c r="I78" s="1"/>
  <c r="I71" s="1"/>
  <c r="J79"/>
  <c r="J78" s="1"/>
  <c r="J71" s="1"/>
  <c r="K79"/>
  <c r="K78" s="1"/>
  <c r="K71" s="1"/>
  <c r="L79"/>
  <c r="L78" s="1"/>
  <c r="L71" s="1"/>
  <c r="M79"/>
  <c r="M78" s="1"/>
  <c r="M71" s="1"/>
  <c r="N79"/>
  <c r="N78" s="1"/>
  <c r="N71" s="1"/>
  <c r="O79"/>
  <c r="O78" s="1"/>
  <c r="O71" s="1"/>
  <c r="P79"/>
  <c r="P78" s="1"/>
  <c r="P71" s="1"/>
  <c r="Q79"/>
  <c r="Q78" s="1"/>
  <c r="Q71" s="1"/>
  <c r="R79"/>
  <c r="R78" s="1"/>
  <c r="R71" s="1"/>
  <c r="H79"/>
  <c r="H78" s="1"/>
  <c r="H71" s="1"/>
  <c r="H95"/>
  <c r="H94" s="1"/>
  <c r="I95"/>
  <c r="I94" s="1"/>
  <c r="J95"/>
  <c r="J94" s="1"/>
  <c r="K95"/>
  <c r="K94" s="1"/>
  <c r="L95"/>
  <c r="L94" s="1"/>
  <c r="M95"/>
  <c r="M94" s="1"/>
  <c r="N95"/>
  <c r="N94" s="1"/>
  <c r="O95"/>
  <c r="O94" s="1"/>
  <c r="P95"/>
  <c r="P94" s="1"/>
  <c r="Q95"/>
  <c r="Q94" s="1"/>
  <c r="R95"/>
  <c r="R94" s="1"/>
  <c r="H98"/>
  <c r="H97" s="1"/>
  <c r="I98"/>
  <c r="I97" s="1"/>
  <c r="J98"/>
  <c r="J97" s="1"/>
  <c r="K98"/>
  <c r="K97" s="1"/>
  <c r="L98"/>
  <c r="L97" s="1"/>
  <c r="M98"/>
  <c r="M97" s="1"/>
  <c r="N98"/>
  <c r="N97" s="1"/>
  <c r="O98"/>
  <c r="O97" s="1"/>
  <c r="P98"/>
  <c r="P97" s="1"/>
  <c r="Q98"/>
  <c r="Q97" s="1"/>
  <c r="R98"/>
  <c r="R97" s="1"/>
  <c r="I101"/>
  <c r="I100" s="1"/>
  <c r="J101"/>
  <c r="J100" s="1"/>
  <c r="K101"/>
  <c r="K100" s="1"/>
  <c r="L101"/>
  <c r="L100" s="1"/>
  <c r="M101"/>
  <c r="M100" s="1"/>
  <c r="N101"/>
  <c r="N100" s="1"/>
  <c r="O101"/>
  <c r="O100" s="1"/>
  <c r="P101"/>
  <c r="P100" s="1"/>
  <c r="Q101"/>
  <c r="Q100" s="1"/>
  <c r="R101"/>
  <c r="R100" s="1"/>
  <c r="H101"/>
  <c r="H100" s="1"/>
  <c r="H104"/>
  <c r="H103" s="1"/>
  <c r="I104"/>
  <c r="I103" s="1"/>
  <c r="J104"/>
  <c r="J103" s="1"/>
  <c r="K104"/>
  <c r="K103" s="1"/>
  <c r="L104"/>
  <c r="L103" s="1"/>
  <c r="M104"/>
  <c r="M103" s="1"/>
  <c r="N104"/>
  <c r="N103" s="1"/>
  <c r="O104"/>
  <c r="O103" s="1"/>
  <c r="P104"/>
  <c r="P103" s="1"/>
  <c r="Q104"/>
  <c r="Q103" s="1"/>
  <c r="R104"/>
  <c r="R103" s="1"/>
  <c r="H120"/>
  <c r="H119" s="1"/>
  <c r="H118" s="1"/>
  <c r="H117" s="1"/>
  <c r="H116" s="1"/>
  <c r="I120"/>
  <c r="I119" s="1"/>
  <c r="I118" s="1"/>
  <c r="I117" s="1"/>
  <c r="I116" s="1"/>
  <c r="J120"/>
  <c r="J119" s="1"/>
  <c r="J118" s="1"/>
  <c r="J117" s="1"/>
  <c r="J116" s="1"/>
  <c r="K120"/>
  <c r="K119" s="1"/>
  <c r="K118" s="1"/>
  <c r="K117" s="1"/>
  <c r="K116" s="1"/>
  <c r="L120"/>
  <c r="L119" s="1"/>
  <c r="L118" s="1"/>
  <c r="L117" s="1"/>
  <c r="L116" s="1"/>
  <c r="M120"/>
  <c r="M119" s="1"/>
  <c r="M118" s="1"/>
  <c r="M117" s="1"/>
  <c r="M116" s="1"/>
  <c r="N120"/>
  <c r="N119" s="1"/>
  <c r="N118" s="1"/>
  <c r="N117" s="1"/>
  <c r="N116" s="1"/>
  <c r="O120"/>
  <c r="O119" s="1"/>
  <c r="O118" s="1"/>
  <c r="O117" s="1"/>
  <c r="O116" s="1"/>
  <c r="P120"/>
  <c r="P119" s="1"/>
  <c r="P118" s="1"/>
  <c r="P117" s="1"/>
  <c r="P116" s="1"/>
  <c r="Q120"/>
  <c r="Q119" s="1"/>
  <c r="Q118" s="1"/>
  <c r="Q117" s="1"/>
  <c r="Q116" s="1"/>
  <c r="R120"/>
  <c r="R119" s="1"/>
  <c r="R118" s="1"/>
  <c r="R117" s="1"/>
  <c r="R116" s="1"/>
  <c r="H127"/>
  <c r="H126" s="1"/>
  <c r="I127"/>
  <c r="J127"/>
  <c r="K127"/>
  <c r="L127"/>
  <c r="M127"/>
  <c r="N127"/>
  <c r="O127"/>
  <c r="P127"/>
  <c r="Q127"/>
  <c r="R127"/>
  <c r="H134"/>
  <c r="H133" s="1"/>
  <c r="H132" s="1"/>
  <c r="H131" s="1"/>
  <c r="H130" s="1"/>
  <c r="H129" s="1"/>
  <c r="I134"/>
  <c r="I133" s="1"/>
  <c r="I132" s="1"/>
  <c r="I131" s="1"/>
  <c r="I130" s="1"/>
  <c r="I129" s="1"/>
  <c r="J134"/>
  <c r="J133" s="1"/>
  <c r="J132" s="1"/>
  <c r="J131" s="1"/>
  <c r="J130" s="1"/>
  <c r="J129" s="1"/>
  <c r="K134"/>
  <c r="K133" s="1"/>
  <c r="K132" s="1"/>
  <c r="K131" s="1"/>
  <c r="K130" s="1"/>
  <c r="K129" s="1"/>
  <c r="L134"/>
  <c r="L133" s="1"/>
  <c r="L132" s="1"/>
  <c r="L131" s="1"/>
  <c r="L130" s="1"/>
  <c r="L129" s="1"/>
  <c r="M134"/>
  <c r="M133" s="1"/>
  <c r="M132" s="1"/>
  <c r="M131" s="1"/>
  <c r="M130" s="1"/>
  <c r="M129" s="1"/>
  <c r="N134"/>
  <c r="N133" s="1"/>
  <c r="N132" s="1"/>
  <c r="N131" s="1"/>
  <c r="N130" s="1"/>
  <c r="N129" s="1"/>
  <c r="O134"/>
  <c r="O133" s="1"/>
  <c r="O132" s="1"/>
  <c r="O131" s="1"/>
  <c r="O130" s="1"/>
  <c r="O129" s="1"/>
  <c r="P134"/>
  <c r="P133" s="1"/>
  <c r="P132" s="1"/>
  <c r="P131" s="1"/>
  <c r="P130" s="1"/>
  <c r="P129" s="1"/>
  <c r="Q134"/>
  <c r="Q133" s="1"/>
  <c r="Q132" s="1"/>
  <c r="Q131" s="1"/>
  <c r="Q130" s="1"/>
  <c r="Q129" s="1"/>
  <c r="R134"/>
  <c r="R133" s="1"/>
  <c r="R132" s="1"/>
  <c r="R131" s="1"/>
  <c r="R130" s="1"/>
  <c r="R129" s="1"/>
  <c r="H55"/>
  <c r="R55"/>
  <c r="I48"/>
  <c r="I47" s="1"/>
  <c r="I46" s="1"/>
  <c r="I45" s="1"/>
  <c r="J48"/>
  <c r="J47" s="1"/>
  <c r="J46" s="1"/>
  <c r="J45" s="1"/>
  <c r="K48"/>
  <c r="K47" s="1"/>
  <c r="K46" s="1"/>
  <c r="K45" s="1"/>
  <c r="L48"/>
  <c r="L47" s="1"/>
  <c r="L46" s="1"/>
  <c r="L45" s="1"/>
  <c r="M48"/>
  <c r="M47" s="1"/>
  <c r="M46" s="1"/>
  <c r="M45" s="1"/>
  <c r="N48"/>
  <c r="N47" s="1"/>
  <c r="N46" s="1"/>
  <c r="N45" s="1"/>
  <c r="O48"/>
  <c r="O47" s="1"/>
  <c r="O46" s="1"/>
  <c r="O45" s="1"/>
  <c r="P48"/>
  <c r="P47" s="1"/>
  <c r="P46" s="1"/>
  <c r="P45" s="1"/>
  <c r="Q48"/>
  <c r="Q47" s="1"/>
  <c r="Q46" s="1"/>
  <c r="Q45" s="1"/>
  <c r="R48"/>
  <c r="R47" s="1"/>
  <c r="R46" s="1"/>
  <c r="R45" s="1"/>
  <c r="R44" s="1"/>
  <c r="H48"/>
  <c r="H47" s="1"/>
  <c r="H46" s="1"/>
  <c r="H45" s="1"/>
  <c r="H44" s="1"/>
  <c r="R41"/>
  <c r="H41"/>
  <c r="H40" s="1"/>
  <c r="H39" s="1"/>
  <c r="H26"/>
  <c r="I26"/>
  <c r="J26"/>
  <c r="K26"/>
  <c r="L26"/>
  <c r="M26"/>
  <c r="N26"/>
  <c r="O26"/>
  <c r="P26"/>
  <c r="Q26"/>
  <c r="R26"/>
  <c r="H34"/>
  <c r="I34"/>
  <c r="I31" s="1"/>
  <c r="J34"/>
  <c r="J31" s="1"/>
  <c r="K34"/>
  <c r="K31" s="1"/>
  <c r="L34"/>
  <c r="L31" s="1"/>
  <c r="M34"/>
  <c r="M31" s="1"/>
  <c r="N34"/>
  <c r="N31" s="1"/>
  <c r="O34"/>
  <c r="O31" s="1"/>
  <c r="P34"/>
  <c r="P31" s="1"/>
  <c r="Q34"/>
  <c r="Q31" s="1"/>
  <c r="R34"/>
  <c r="H16"/>
  <c r="H15" s="1"/>
  <c r="H14" s="1"/>
  <c r="I16"/>
  <c r="I15" s="1"/>
  <c r="I14" s="1"/>
  <c r="J16"/>
  <c r="J15" s="1"/>
  <c r="J14" s="1"/>
  <c r="K16"/>
  <c r="K15" s="1"/>
  <c r="K14" s="1"/>
  <c r="L16"/>
  <c r="L15" s="1"/>
  <c r="L14" s="1"/>
  <c r="M16"/>
  <c r="M15" s="1"/>
  <c r="M14" s="1"/>
  <c r="N16"/>
  <c r="N15" s="1"/>
  <c r="N14" s="1"/>
  <c r="O16"/>
  <c r="O15" s="1"/>
  <c r="O14" s="1"/>
  <c r="P16"/>
  <c r="P15" s="1"/>
  <c r="P14" s="1"/>
  <c r="Q16"/>
  <c r="Q15" s="1"/>
  <c r="Q14" s="1"/>
  <c r="R16"/>
  <c r="R15" s="1"/>
  <c r="R14" s="1"/>
  <c r="G63"/>
  <c r="G62" s="1"/>
  <c r="G79"/>
  <c r="G78" s="1"/>
  <c r="G71" s="1"/>
  <c r="G22"/>
  <c r="G24"/>
  <c r="G26"/>
  <c r="G34"/>
  <c r="G104"/>
  <c r="G103" s="1"/>
  <c r="G90" s="1"/>
  <c r="G101"/>
  <c r="G100" s="1"/>
  <c r="G98"/>
  <c r="G97" s="1"/>
  <c r="G95"/>
  <c r="G94" s="1"/>
  <c r="G120"/>
  <c r="G119" s="1"/>
  <c r="G118" s="1"/>
  <c r="G127"/>
  <c r="G126" s="1"/>
  <c r="G125" s="1"/>
  <c r="G124" s="1"/>
  <c r="G123" s="1"/>
  <c r="G122" s="1"/>
  <c r="G134"/>
  <c r="G133" s="1"/>
  <c r="G132" s="1"/>
  <c r="G131" s="1"/>
  <c r="G130" s="1"/>
  <c r="G129" s="1"/>
  <c r="G55"/>
  <c r="G48"/>
  <c r="G16"/>
  <c r="G15" s="1"/>
  <c r="G14" s="1"/>
  <c r="G89" l="1"/>
  <c r="M13"/>
  <c r="M12" s="1"/>
  <c r="P13"/>
  <c r="P12" s="1"/>
  <c r="L13"/>
  <c r="L12" s="1"/>
  <c r="H13"/>
  <c r="H12" s="1"/>
  <c r="G13"/>
  <c r="G12" s="1"/>
  <c r="O13"/>
  <c r="O12" s="1"/>
  <c r="K13"/>
  <c r="K12" s="1"/>
  <c r="Q13"/>
  <c r="Q12" s="1"/>
  <c r="I13"/>
  <c r="I12" s="1"/>
  <c r="R13"/>
  <c r="R12" s="1"/>
  <c r="N13"/>
  <c r="N12" s="1"/>
  <c r="J13"/>
  <c r="J12" s="1"/>
  <c r="N70"/>
  <c r="P70"/>
  <c r="L70"/>
  <c r="O70"/>
  <c r="K70"/>
  <c r="R70"/>
  <c r="J70"/>
  <c r="Q70"/>
  <c r="M70"/>
  <c r="I70"/>
  <c r="H70"/>
  <c r="R54"/>
  <c r="R53" s="1"/>
  <c r="R52" s="1"/>
  <c r="R51" s="1"/>
  <c r="R50" s="1"/>
  <c r="O21"/>
  <c r="K21"/>
  <c r="N21"/>
  <c r="J21"/>
  <c r="Q90"/>
  <c r="Q89" s="1"/>
  <c r="Q88" s="1"/>
  <c r="Q81" s="1"/>
  <c r="M90"/>
  <c r="M89" s="1"/>
  <c r="M88" s="1"/>
  <c r="M81" s="1"/>
  <c r="I90"/>
  <c r="I89" s="1"/>
  <c r="I88" s="1"/>
  <c r="I81" s="1"/>
  <c r="P90"/>
  <c r="P89" s="1"/>
  <c r="P88" s="1"/>
  <c r="P81" s="1"/>
  <c r="L90"/>
  <c r="L89" s="1"/>
  <c r="L88" s="1"/>
  <c r="L81" s="1"/>
  <c r="H90"/>
  <c r="H89" s="1"/>
  <c r="H88" s="1"/>
  <c r="H81" s="1"/>
  <c r="R21"/>
  <c r="O90"/>
  <c r="O89" s="1"/>
  <c r="O88" s="1"/>
  <c r="O81" s="1"/>
  <c r="K90"/>
  <c r="K89" s="1"/>
  <c r="K88" s="1"/>
  <c r="K81" s="1"/>
  <c r="Q21"/>
  <c r="M21"/>
  <c r="I21"/>
  <c r="R90"/>
  <c r="R89" s="1"/>
  <c r="R88" s="1"/>
  <c r="R81" s="1"/>
  <c r="N90"/>
  <c r="N89" s="1"/>
  <c r="N88" s="1"/>
  <c r="N81" s="1"/>
  <c r="J90"/>
  <c r="J89" s="1"/>
  <c r="J88" s="1"/>
  <c r="J81" s="1"/>
  <c r="P21"/>
  <c r="L21"/>
  <c r="H21"/>
  <c r="R126"/>
  <c r="R125" s="1"/>
  <c r="R124" s="1"/>
  <c r="R123" s="1"/>
  <c r="R122" s="1"/>
  <c r="P126"/>
  <c r="P125" s="1"/>
  <c r="P124" s="1"/>
  <c r="P123" s="1"/>
  <c r="P122" s="1"/>
  <c r="N126"/>
  <c r="N125" s="1"/>
  <c r="N124" s="1"/>
  <c r="N123" s="1"/>
  <c r="N122" s="1"/>
  <c r="L126"/>
  <c r="L125" s="1"/>
  <c r="L124" s="1"/>
  <c r="L123" s="1"/>
  <c r="L122" s="1"/>
  <c r="J126"/>
  <c r="J125" s="1"/>
  <c r="J124" s="1"/>
  <c r="J123" s="1"/>
  <c r="J122" s="1"/>
  <c r="Q126"/>
  <c r="Q125" s="1"/>
  <c r="Q124" s="1"/>
  <c r="Q123" s="1"/>
  <c r="Q122" s="1"/>
  <c r="O126"/>
  <c r="O125" s="1"/>
  <c r="O124" s="1"/>
  <c r="O123" s="1"/>
  <c r="O122" s="1"/>
  <c r="M126"/>
  <c r="M125" s="1"/>
  <c r="M124" s="1"/>
  <c r="M123" s="1"/>
  <c r="M122" s="1"/>
  <c r="K126"/>
  <c r="K125" s="1"/>
  <c r="K124" s="1"/>
  <c r="K123" s="1"/>
  <c r="K122" s="1"/>
  <c r="I126"/>
  <c r="I125" s="1"/>
  <c r="I124" s="1"/>
  <c r="I123" s="1"/>
  <c r="I122" s="1"/>
  <c r="R31"/>
  <c r="H31"/>
  <c r="G31"/>
  <c r="H125"/>
  <c r="H124" s="1"/>
  <c r="H123" s="1"/>
  <c r="H122" s="1"/>
  <c r="H54"/>
  <c r="H53" s="1"/>
  <c r="H52" s="1"/>
  <c r="H51" s="1"/>
  <c r="H50" s="1"/>
  <c r="G21"/>
  <c r="G20" s="1"/>
  <c r="G54"/>
  <c r="G53" s="1"/>
  <c r="G52" s="1"/>
  <c r="G51" s="1"/>
  <c r="G50" s="1"/>
  <c r="G117"/>
  <c r="G116" s="1"/>
  <c r="G70"/>
  <c r="G69" s="1"/>
  <c r="G81" l="1"/>
  <c r="G88"/>
  <c r="I69"/>
  <c r="I68" s="1"/>
  <c r="P69"/>
  <c r="P68" s="1"/>
  <c r="J69"/>
  <c r="J68" s="1"/>
  <c r="L69"/>
  <c r="L68" s="1"/>
  <c r="Q69"/>
  <c r="Q68" s="1"/>
  <c r="O68"/>
  <c r="O69"/>
  <c r="M69"/>
  <c r="M68" s="1"/>
  <c r="K68"/>
  <c r="K69"/>
  <c r="N69"/>
  <c r="N68" s="1"/>
  <c r="R69"/>
  <c r="R68" s="1"/>
  <c r="H69"/>
  <c r="H68" s="1"/>
  <c r="H137" s="1"/>
  <c r="G19"/>
  <c r="G18" s="1"/>
  <c r="G11" s="1"/>
  <c r="L20"/>
  <c r="L19" s="1"/>
  <c r="L18" s="1"/>
  <c r="L11" s="1"/>
  <c r="O20"/>
  <c r="O19" s="1"/>
  <c r="O18" s="1"/>
  <c r="O11" s="1"/>
  <c r="P20"/>
  <c r="P19" s="1"/>
  <c r="P18" s="1"/>
  <c r="P11" s="1"/>
  <c r="I20"/>
  <c r="I19" s="1"/>
  <c r="I18" s="1"/>
  <c r="I11" s="1"/>
  <c r="J20"/>
  <c r="J19" s="1"/>
  <c r="J18" s="1"/>
  <c r="J11" s="1"/>
  <c r="M20"/>
  <c r="M19" s="1"/>
  <c r="M18" s="1"/>
  <c r="M11" s="1"/>
  <c r="R20"/>
  <c r="R19" s="1"/>
  <c r="R18" s="1"/>
  <c r="R11" s="1"/>
  <c r="N20"/>
  <c r="N19" s="1"/>
  <c r="N18" s="1"/>
  <c r="N11" s="1"/>
  <c r="H20"/>
  <c r="H19" s="1"/>
  <c r="H18" s="1"/>
  <c r="H11" s="1"/>
  <c r="Q20"/>
  <c r="Q19" s="1"/>
  <c r="Q18" s="1"/>
  <c r="Q11" s="1"/>
  <c r="K20"/>
  <c r="K19" s="1"/>
  <c r="K18" s="1"/>
  <c r="K11" s="1"/>
  <c r="G68"/>
  <c r="R137" l="1"/>
  <c r="N137"/>
  <c r="N10" s="1"/>
  <c r="Q137"/>
  <c r="Q10" s="1"/>
  <c r="P137"/>
  <c r="P10" s="1"/>
  <c r="M137"/>
  <c r="M10" s="1"/>
  <c r="L137"/>
  <c r="L10" s="1"/>
  <c r="K137"/>
  <c r="K10" s="1"/>
  <c r="J137"/>
  <c r="J10" s="1"/>
  <c r="I137"/>
  <c r="I10" s="1"/>
  <c r="O137"/>
  <c r="O10" s="1"/>
  <c r="H10" l="1"/>
  <c r="R10"/>
  <c r="G137"/>
  <c r="G10" s="1"/>
</calcChain>
</file>

<file path=xl/sharedStrings.xml><?xml version="1.0" encoding="utf-8"?>
<sst xmlns="http://schemas.openxmlformats.org/spreadsheetml/2006/main" count="393" uniqueCount="138">
  <si>
    <t xml:space="preserve"> </t>
  </si>
  <si>
    <t>Наименование главных распорядителей и 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</si>
  <si>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</si>
  <si>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</si>
  <si>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</si>
  <si>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</si>
  <si>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</si>
  <si>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</si>
  <si>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фонды</t>
  </si>
  <si>
    <t>Иные бюджетные ассигнования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</si>
  <si>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</si>
  <si>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</si>
  <si>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</si>
  <si>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</si>
  <si>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</si>
  <si>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</si>
  <si>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</si>
  <si>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</si>
  <si>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</si>
  <si>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</si>
  <si>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</si>
  <si>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Резервные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</si>
  <si>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</si>
  <si>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</si>
  <si>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</si>
  <si>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</si>
  <si>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</si>
  <si>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</si>
  <si>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</si>
  <si>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</si>
  <si>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0800</t>
  </si>
  <si>
    <t>0801</t>
  </si>
  <si>
    <t>Национальная экономика</t>
  </si>
  <si>
    <t>0400</t>
  </si>
  <si>
    <t>Дорожное хозяйство(дорожные фонды)</t>
  </si>
  <si>
    <t>0409</t>
  </si>
  <si>
    <t>200</t>
  </si>
  <si>
    <t>240</t>
  </si>
  <si>
    <t>100</t>
  </si>
  <si>
    <t>120</t>
  </si>
  <si>
    <t>Расходы на выплаты персоналу государственных  (муниципальных) органов</t>
  </si>
  <si>
    <t xml:space="preserve">Культура,  кинематография </t>
  </si>
  <si>
    <t>7810000530</t>
  </si>
  <si>
    <t>7810000000</t>
  </si>
  <si>
    <t>7800000000</t>
  </si>
  <si>
    <t>7810075140</t>
  </si>
  <si>
    <t>0300</t>
  </si>
  <si>
    <t>7810000510</t>
  </si>
  <si>
    <t>7810000550</t>
  </si>
  <si>
    <t>7810051180</t>
  </si>
  <si>
    <t>7810000560</t>
  </si>
  <si>
    <t>7810087010</t>
  </si>
  <si>
    <t>Национальная безопасность и правоохранительная деятельность</t>
  </si>
  <si>
    <t>0310</t>
  </si>
  <si>
    <t>850</t>
  </si>
  <si>
    <t>800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</si>
  <si>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</si>
  <si>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</si>
  <si>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</si>
  <si>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500</t>
  </si>
  <si>
    <t>Иные межбюджетные трансферты</t>
  </si>
  <si>
    <t>540</t>
  </si>
  <si>
    <t>7810081140</t>
  </si>
  <si>
    <t>0100000000</t>
  </si>
  <si>
    <t>7810000460</t>
  </si>
  <si>
    <t>ИТОГО</t>
  </si>
  <si>
    <t>Условно утвержденные расходы</t>
  </si>
  <si>
    <t>Администрация Легостаевского сельсовета Новоселовского района Красноярского края</t>
  </si>
  <si>
    <t>Непрограмные расходы администрации Легостаевского сельсовета</t>
  </si>
  <si>
    <t>Функционирование администрации Легостаевского сельсовета</t>
  </si>
  <si>
    <t>Глава муниципального образования в рамках непрограмных расходов  администрации Легостаевского сельсовета</t>
  </si>
  <si>
    <t>Руководство и управление в сфере установленных функций органов муниципальной власти в рамках непрограмных расходов администрации Легостаевского сельсовета</t>
  </si>
  <si>
    <t>Непрограммные расходы админисрации Легостаевского сельсовета</t>
  </si>
  <si>
    <t>Межбюджетные трансферты бюджетам муниципальных районов из бюджетов поселений по осуществлению вшешнего муниципального финансового контроля в рамках непрограммных расходов администрации Легостаевского сельсовета</t>
  </si>
  <si>
    <t>Осуществление первичного воинского учета на территориях, где отсутствуют военные комиссариаты в рамках непрограмных расходов администрации Легостаевского сельсовета</t>
  </si>
  <si>
    <t>Мероприятия в области  спорта и физической культуры,  в рамках непрограмных расходов администрации Легостаевского сельсовета</t>
  </si>
  <si>
    <t>Выплата пенсии за выслугу лет, лицам замещающихмуниципальные должности и должности муниципальной службы администрациии Легостаевского сельсовета в рамках непрограмных расходов администрации Легостаевского сельсовета</t>
  </si>
  <si>
    <t>Иные межбюджетные трансферты бюджетам муниципальных районов из бюджетов поселений на осуществление полномочий по созданию условий  для организации 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</si>
  <si>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Функционирование администрации Легостаевскогоо сельсовета</t>
  </si>
  <si>
    <t xml:space="preserve">Оценка недвижимости,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</si>
  <si>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7810091340</t>
  </si>
  <si>
    <t>0100085060</t>
  </si>
  <si>
    <t>0220086010</t>
  </si>
  <si>
    <t>0220000000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</si>
  <si>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</si>
  <si>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</si>
  <si>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</si>
  <si>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</si>
  <si>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</si>
  <si>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</si>
  <si>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</si>
  <si>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Уплата налогов, сборов и иных платежей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</si>
  <si>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</si>
  <si>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</si>
  <si>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Жилищное хозяйство</t>
  </si>
  <si>
    <t>0501</t>
  </si>
  <si>
    <t xml:space="preserve">Содержание и ремонт муниципального имущества в жилых помещениях расположенных на территории Легостаевского сельсовета в рамках непрограмных расходах администрации Легостаевского сельсовета </t>
  </si>
  <si>
    <t>7810091350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</si>
  <si>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</si>
  <si>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2023 год</t>
  </si>
  <si>
    <t>Сумма на 2022 год</t>
  </si>
  <si>
    <t>Целевая статья</t>
  </si>
  <si>
    <t xml:space="preserve"> Раздел-подраздел</t>
  </si>
  <si>
    <t>Код ведомства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</si>
  <si>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</si>
  <si>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</si>
  <si>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 xml:space="preserve"> Вид расходов</t>
  </si>
  <si>
    <t>(тыс. руб.)</t>
  </si>
  <si>
    <t xml:space="preserve"> Ведомственная структура расходов бюджета Легостаевского сельсовета на 2022 год и плановый период 2023-2024 годов</t>
  </si>
  <si>
    <t>Сумма на 2024 год</t>
  </si>
  <si>
    <t>Муниципальная программа Легостаевского сельсовета "Обеспечение пожарной безопасности на территории Легостаевского сельсовета на 2022-2024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</si>
  <si>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2022-2024 годы" </t>
  </si>
  <si>
    <t xml:space="preserve">Муниципальная программа Легостаевского сельсовета "Жизнеобеспечение территории Легостаевского сельсовета на 2022-2024 годы" </t>
  </si>
  <si>
    <t>Подпрограмма "Содержание и ремонт внутрипоселенческих дорог Легостаевского сельсовета на 2022-2024 годы"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</si>
  <si>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 </t>
  </si>
  <si>
    <t>Подпрограмма "Благоустройство территории Легостаевского сельсовета на 2022- 2024 годы"</t>
  </si>
  <si>
    <t xml:space="preserve">Уличное освещение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 </t>
  </si>
  <si>
    <t xml:space="preserve">Организация и содержание мест захоронения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 </t>
  </si>
  <si>
    <t xml:space="preserve"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 </t>
  </si>
  <si>
    <t xml:space="preserve">Прочие мероприятия по благоустройству  поселений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 </t>
  </si>
  <si>
    <t>Проведение просветительской работы среди населения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</t>
  </si>
  <si>
    <t>Непрограммные расходы администрации Легостаевского сельсовета</t>
  </si>
  <si>
    <t>01000S4120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</si>
  <si>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2022-2024 годы"</t>
  </si>
  <si>
    <t>Капитальный ремонт и ремонт автомобильных дорог общего пользования местного значения в границах населенных пунктов в рамках подпрограммы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</t>
  </si>
  <si>
    <t>02200S5090</t>
  </si>
  <si>
    <t>Мероприятия, направленные на поддержку местных инициатив в рамках подрограммы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</si>
  <si>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02100S6410</t>
  </si>
  <si>
    <t>Содержания автомобильных дорог общего пользования местного значения в рамках подпрограммы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</t>
  </si>
  <si>
    <t>02200S5080</t>
  </si>
  <si>
    <t>78100S7490</t>
  </si>
  <si>
    <t>Реализация проектов по решению вопросов местного значения сельских поселений в рамках непрограммных расходов администрации Легостаевского сельсовета</t>
  </si>
  <si>
    <t>7810010340</t>
  </si>
  <si>
    <t>Финансовое обеспечение (возмещение) расходных обязательств, связанных с увеличением с 1 июня 2022 года региональных выплат в рамках непрограммных расходов админитсрации Легостаевского сельсовета</t>
  </si>
  <si>
    <t xml:space="preserve">                                                 Приложение 4</t>
  </si>
  <si>
    <t xml:space="preserve">                                                к решению Легостаевского</t>
  </si>
  <si>
    <t xml:space="preserve">                                                сельского Совета депутатов</t>
  </si>
  <si>
    <t xml:space="preserve">                                                 от 15.08.2022г.  № 28/6-2Р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</si>
</sst>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110" zoomScaleNormal="110" workbookViewId="0">
      <selection activeCell="A124" sqref="A124:XFD124"/>
    </sheetView>
  </sheetViews>
  <sheetFormatPr defaultRowHeight="12"/>
  <cols>
    <col min="1" max="1" width="4.42578125" style="3" customWidth="1"/>
    <col min="2" max="2" width="86.7109375" style="5" customWidth="1"/>
    <col min="3" max="3" width="6" style="3" customWidth="1"/>
    <col min="4" max="4" width="5.140625" style="3" customWidth="1"/>
    <col min="5" max="5" width="11.28515625" style="3" customWidth="1"/>
    <col min="6" max="6" width="7.42578125" style="3" customWidth="1"/>
    <col min="7" max="7" width="9.85546875" style="3" customWidth="1"/>
    <col min="8" max="8" width="8.85546875" style="3" customWidth="1"/>
    <col min="9" max="17" width="9.140625" style="3" hidden="1" customWidth="1"/>
    <col min="18" max="18" width="7.7109375" style="3" customWidth="1"/>
    <col min="19" max="19" width="0.42578125" style="3" customWidth="1"/>
    <col min="20" max="16384" width="9.140625" style="3"/>
  </cols>
  <sheetData>
    <row r="1" spans="1:20" ht="15">
      <c r="A1" s="10"/>
      <c r="B1" s="11"/>
      <c r="C1" s="7" t="s">
        <v>134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0" ht="13.5" customHeight="1">
      <c r="A2" s="12"/>
      <c r="B2" s="11"/>
      <c r="C2" s="8" t="s">
        <v>135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0" ht="15">
      <c r="A3" s="12"/>
      <c r="B3" s="11"/>
      <c r="C3" s="7" t="s">
        <v>136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0" ht="14.25" customHeight="1">
      <c r="A4" s="12"/>
      <c r="B4" s="11"/>
      <c r="C4" s="8" t="s">
        <v>137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0" ht="1.5" hidden="1" customHeight="1">
      <c r="A5" s="10" t="s">
        <v>0</v>
      </c>
      <c r="B5" s="11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0" s="1" customFormat="1" ht="13.5" customHeight="1">
      <c r="A6" s="14" t="s">
        <v>108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0" ht="15" customHeight="1">
      <c r="A7" s="15" t="s">
        <v>105</v>
      </c>
      <c r="B7" s="9" t="s">
        <v>107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  <c r="T7" s="4"/>
    </row>
    <row r="8" spans="1:20" s="6" customFormat="1" ht="37.5" customHeight="1">
      <c r="A8" s="16" t="s">
        <v>104</v>
      </c>
      <c r="B8" s="17" t="s">
        <v>1</v>
      </c>
      <c r="C8" s="16" t="s">
        <v>103</v>
      </c>
      <c r="D8" s="16" t="s">
        <v>102</v>
      </c>
      <c r="E8" s="16" t="s">
        <v>101</v>
      </c>
      <c r="F8" s="16" t="s">
        <v>106</v>
      </c>
      <c r="G8" s="16" t="s">
        <v>100</v>
      </c>
      <c r="H8" s="18" t="s">
        <v>99</v>
      </c>
      <c r="I8" s="19"/>
      <c r="J8" s="19"/>
      <c r="K8" s="19"/>
      <c r="L8" s="19"/>
      <c r="M8" s="19"/>
      <c r="N8" s="19"/>
      <c r="O8" s="19"/>
      <c r="P8" s="19"/>
      <c r="Q8" s="19"/>
      <c r="R8" s="18" t="s">
        <v>109</v>
      </c>
    </row>
    <row r="9" spans="1:20" ht="13.5" thickBo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>
        <v>7</v>
      </c>
      <c r="H9" s="22">
        <v>8</v>
      </c>
      <c r="I9" s="22"/>
      <c r="J9" s="22"/>
      <c r="K9" s="22"/>
      <c r="L9" s="22"/>
      <c r="M9" s="22"/>
      <c r="N9" s="22"/>
      <c r="O9" s="22"/>
      <c r="P9" s="22"/>
      <c r="Q9" s="22"/>
      <c r="R9" s="22">
        <v>9</v>
      </c>
    </row>
    <row r="10" spans="1:20" ht="13.5" customHeight="1">
      <c r="A10" s="23">
        <v>1</v>
      </c>
      <c r="B10" s="24" t="s">
        <v>67</v>
      </c>
      <c r="C10" s="22">
        <v>808</v>
      </c>
      <c r="D10" s="25"/>
      <c r="E10" s="25"/>
      <c r="F10" s="25"/>
      <c r="G10" s="26">
        <f>G137</f>
        <v>10435.1</v>
      </c>
      <c r="H10" s="26">
        <f t="shared" ref="H10:R10" si="0">H137</f>
        <v>8541.2000000000007</v>
      </c>
      <c r="I10" s="26">
        <f t="shared" si="0"/>
        <v>2444.6</v>
      </c>
      <c r="J10" s="26">
        <f t="shared" si="0"/>
        <v>2444.6</v>
      </c>
      <c r="K10" s="26">
        <f t="shared" si="0"/>
        <v>2444.6</v>
      </c>
      <c r="L10" s="26">
        <f t="shared" si="0"/>
        <v>2444.6</v>
      </c>
      <c r="M10" s="26">
        <f t="shared" si="0"/>
        <v>2444.6</v>
      </c>
      <c r="N10" s="26">
        <f t="shared" si="0"/>
        <v>2444.6</v>
      </c>
      <c r="O10" s="26">
        <f t="shared" si="0"/>
        <v>2444.6</v>
      </c>
      <c r="P10" s="26">
        <f t="shared" si="0"/>
        <v>2444.6</v>
      </c>
      <c r="Q10" s="26">
        <f t="shared" si="0"/>
        <v>2444.6</v>
      </c>
      <c r="R10" s="27">
        <f t="shared" si="0"/>
        <v>8773</v>
      </c>
    </row>
    <row r="11" spans="1:20" ht="12.75">
      <c r="A11" s="28">
        <v>2</v>
      </c>
      <c r="B11" s="29" t="s">
        <v>2</v>
      </c>
      <c r="C11" s="22">
        <v>808</v>
      </c>
      <c r="D11" s="30" t="s">
        <v>22</v>
      </c>
      <c r="E11" s="30"/>
      <c r="F11" s="30"/>
      <c r="G11" s="31">
        <f t="shared" ref="G11:R11" si="1">G12+G18+G40+G44</f>
        <v>3815.8999999999996</v>
      </c>
      <c r="H11" s="31">
        <f t="shared" si="1"/>
        <v>3600.7999999999997</v>
      </c>
      <c r="I11" s="31">
        <f t="shared" si="1"/>
        <v>2.6</v>
      </c>
      <c r="J11" s="31">
        <f t="shared" si="1"/>
        <v>2.6</v>
      </c>
      <c r="K11" s="31">
        <f t="shared" si="1"/>
        <v>2.6</v>
      </c>
      <c r="L11" s="31">
        <f t="shared" si="1"/>
        <v>2.6</v>
      </c>
      <c r="M11" s="31">
        <f t="shared" si="1"/>
        <v>2.6</v>
      </c>
      <c r="N11" s="31">
        <f t="shared" si="1"/>
        <v>2.6</v>
      </c>
      <c r="O11" s="31">
        <f t="shared" si="1"/>
        <v>2.6</v>
      </c>
      <c r="P11" s="31">
        <f t="shared" si="1"/>
        <v>2.6</v>
      </c>
      <c r="Q11" s="31">
        <f t="shared" si="1"/>
        <v>2.6</v>
      </c>
      <c r="R11" s="31">
        <f t="shared" si="1"/>
        <v>3600.7999999999997</v>
      </c>
    </row>
    <row r="12" spans="1:20" ht="12.75" customHeight="1">
      <c r="A12" s="28">
        <v>3</v>
      </c>
      <c r="B12" s="29" t="s">
        <v>3</v>
      </c>
      <c r="C12" s="22">
        <v>808</v>
      </c>
      <c r="D12" s="30" t="s">
        <v>23</v>
      </c>
      <c r="E12" s="30"/>
      <c r="F12" s="30"/>
      <c r="G12" s="32">
        <f>G13</f>
        <v>940</v>
      </c>
      <c r="H12" s="31">
        <f t="shared" ref="H12:R12" si="2">H13</f>
        <v>940</v>
      </c>
      <c r="I12" s="31">
        <f t="shared" si="2"/>
        <v>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1">
        <f t="shared" si="2"/>
        <v>0</v>
      </c>
      <c r="P12" s="31">
        <f t="shared" si="2"/>
        <v>0</v>
      </c>
      <c r="Q12" s="31">
        <f t="shared" si="2"/>
        <v>0</v>
      </c>
      <c r="R12" s="33">
        <f t="shared" si="2"/>
        <v>940</v>
      </c>
    </row>
    <row r="13" spans="1:20" ht="14.25" customHeight="1">
      <c r="A13" s="34">
        <v>4</v>
      </c>
      <c r="B13" s="35" t="s">
        <v>68</v>
      </c>
      <c r="C13" s="22">
        <v>808</v>
      </c>
      <c r="D13" s="36" t="s">
        <v>23</v>
      </c>
      <c r="E13" s="36" t="s">
        <v>44</v>
      </c>
      <c r="F13" s="36"/>
      <c r="G13" s="37">
        <f>G14</f>
        <v>940</v>
      </c>
      <c r="H13" s="38">
        <f t="shared" ref="H13:R14" si="3">H14</f>
        <v>940</v>
      </c>
      <c r="I13" s="38">
        <f t="shared" si="3"/>
        <v>0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8">
        <f t="shared" si="3"/>
        <v>0</v>
      </c>
      <c r="P13" s="38">
        <f t="shared" si="3"/>
        <v>0</v>
      </c>
      <c r="Q13" s="38">
        <f t="shared" si="3"/>
        <v>0</v>
      </c>
      <c r="R13" s="39">
        <f t="shared" si="3"/>
        <v>940</v>
      </c>
    </row>
    <row r="14" spans="1:20" ht="15" customHeight="1" thickBot="1">
      <c r="A14" s="40">
        <v>5</v>
      </c>
      <c r="B14" s="41" t="s">
        <v>69</v>
      </c>
      <c r="C14" s="22">
        <v>808</v>
      </c>
      <c r="D14" s="42" t="s">
        <v>23</v>
      </c>
      <c r="E14" s="42" t="s">
        <v>43</v>
      </c>
      <c r="F14" s="42"/>
      <c r="G14" s="43">
        <f>G15</f>
        <v>940</v>
      </c>
      <c r="H14" s="44">
        <f t="shared" si="3"/>
        <v>940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3"/>
        <v>0</v>
      </c>
      <c r="R14" s="44">
        <f t="shared" si="3"/>
        <v>940</v>
      </c>
    </row>
    <row r="15" spans="1:20" ht="13.5" customHeight="1">
      <c r="A15" s="23">
        <v>6</v>
      </c>
      <c r="B15" s="41" t="s">
        <v>70</v>
      </c>
      <c r="C15" s="22">
        <v>808</v>
      </c>
      <c r="D15" s="42" t="s">
        <v>23</v>
      </c>
      <c r="E15" s="42" t="s">
        <v>42</v>
      </c>
      <c r="F15" s="42"/>
      <c r="G15" s="43">
        <f>G16</f>
        <v>940</v>
      </c>
      <c r="H15" s="44">
        <f t="shared" ref="H15:R15" si="4">H16</f>
        <v>940</v>
      </c>
      <c r="I15" s="44">
        <f t="shared" si="4"/>
        <v>0</v>
      </c>
      <c r="J15" s="44">
        <f t="shared" si="4"/>
        <v>0</v>
      </c>
      <c r="K15" s="44">
        <f t="shared" si="4"/>
        <v>0</v>
      </c>
      <c r="L15" s="44">
        <f t="shared" si="4"/>
        <v>0</v>
      </c>
      <c r="M15" s="44">
        <f t="shared" si="4"/>
        <v>0</v>
      </c>
      <c r="N15" s="44">
        <f t="shared" si="4"/>
        <v>0</v>
      </c>
      <c r="O15" s="44">
        <f t="shared" si="4"/>
        <v>0</v>
      </c>
      <c r="P15" s="44">
        <f t="shared" si="4"/>
        <v>0</v>
      </c>
      <c r="Q15" s="44">
        <f t="shared" si="4"/>
        <v>0</v>
      </c>
      <c r="R15" s="39">
        <f t="shared" si="4"/>
        <v>940</v>
      </c>
    </row>
    <row r="16" spans="1:20" ht="42" customHeight="1">
      <c r="A16" s="28">
        <v>7</v>
      </c>
      <c r="B16" s="41" t="s">
        <v>4</v>
      </c>
      <c r="C16" s="22">
        <v>808</v>
      </c>
      <c r="D16" s="42" t="s">
        <v>23</v>
      </c>
      <c r="E16" s="42" t="s">
        <v>42</v>
      </c>
      <c r="F16" s="42">
        <v>100</v>
      </c>
      <c r="G16" s="43">
        <f>G17</f>
        <v>940</v>
      </c>
      <c r="H16" s="44">
        <f t="shared" ref="H16:R16" si="5">H17</f>
        <v>940</v>
      </c>
      <c r="I16" s="44">
        <f t="shared" si="5"/>
        <v>0</v>
      </c>
      <c r="J16" s="44">
        <f t="shared" si="5"/>
        <v>0</v>
      </c>
      <c r="K16" s="44">
        <f t="shared" si="5"/>
        <v>0</v>
      </c>
      <c r="L16" s="44">
        <f t="shared" si="5"/>
        <v>0</v>
      </c>
      <c r="M16" s="44">
        <f t="shared" si="5"/>
        <v>0</v>
      </c>
      <c r="N16" s="44">
        <f t="shared" si="5"/>
        <v>0</v>
      </c>
      <c r="O16" s="44">
        <f t="shared" si="5"/>
        <v>0</v>
      </c>
      <c r="P16" s="44">
        <f t="shared" si="5"/>
        <v>0</v>
      </c>
      <c r="Q16" s="44">
        <f t="shared" si="5"/>
        <v>0</v>
      </c>
      <c r="R16" s="39">
        <f t="shared" si="5"/>
        <v>940</v>
      </c>
    </row>
    <row r="17" spans="1:18" ht="15" customHeight="1">
      <c r="A17" s="28">
        <v>8</v>
      </c>
      <c r="B17" s="45" t="s">
        <v>6</v>
      </c>
      <c r="C17" s="22">
        <v>808</v>
      </c>
      <c r="D17" s="46" t="s">
        <v>23</v>
      </c>
      <c r="E17" s="46" t="s">
        <v>42</v>
      </c>
      <c r="F17" s="46">
        <v>120</v>
      </c>
      <c r="G17" s="47">
        <v>940</v>
      </c>
      <c r="H17" s="48">
        <v>940</v>
      </c>
      <c r="I17" s="48"/>
      <c r="J17" s="48"/>
      <c r="K17" s="48"/>
      <c r="L17" s="48"/>
      <c r="M17" s="48"/>
      <c r="N17" s="48"/>
      <c r="O17" s="48"/>
      <c r="P17" s="48"/>
      <c r="Q17" s="48"/>
      <c r="R17" s="48">
        <v>940</v>
      </c>
    </row>
    <row r="18" spans="1:18" ht="27.75" customHeight="1" thickBot="1">
      <c r="A18" s="34">
        <v>9</v>
      </c>
      <c r="B18" s="29" t="s">
        <v>5</v>
      </c>
      <c r="C18" s="22">
        <v>808</v>
      </c>
      <c r="D18" s="30" t="s">
        <v>24</v>
      </c>
      <c r="E18" s="30"/>
      <c r="F18" s="30"/>
      <c r="G18" s="32">
        <f>G19</f>
        <v>2864.7999999999997</v>
      </c>
      <c r="H18" s="31">
        <f t="shared" ref="H18:R18" si="6">H19</f>
        <v>2655.7999999999997</v>
      </c>
      <c r="I18" s="31">
        <f t="shared" si="6"/>
        <v>2.6</v>
      </c>
      <c r="J18" s="31">
        <f t="shared" si="6"/>
        <v>2.6</v>
      </c>
      <c r="K18" s="31">
        <f t="shared" si="6"/>
        <v>2.6</v>
      </c>
      <c r="L18" s="31">
        <f t="shared" si="6"/>
        <v>2.6</v>
      </c>
      <c r="M18" s="31">
        <f t="shared" si="6"/>
        <v>2.6</v>
      </c>
      <c r="N18" s="31">
        <f t="shared" si="6"/>
        <v>2.6</v>
      </c>
      <c r="O18" s="31">
        <f t="shared" si="6"/>
        <v>2.6</v>
      </c>
      <c r="P18" s="31">
        <f t="shared" si="6"/>
        <v>2.6</v>
      </c>
      <c r="Q18" s="31">
        <f t="shared" si="6"/>
        <v>2.6</v>
      </c>
      <c r="R18" s="31">
        <f t="shared" si="6"/>
        <v>2655.7999999999997</v>
      </c>
    </row>
    <row r="19" spans="1:18" ht="15" customHeight="1">
      <c r="A19" s="23">
        <v>10</v>
      </c>
      <c r="B19" s="35" t="s">
        <v>68</v>
      </c>
      <c r="C19" s="22">
        <v>808</v>
      </c>
      <c r="D19" s="36" t="s">
        <v>24</v>
      </c>
      <c r="E19" s="36" t="s">
        <v>44</v>
      </c>
      <c r="F19" s="36"/>
      <c r="G19" s="37">
        <f>G20</f>
        <v>2864.7999999999997</v>
      </c>
      <c r="H19" s="38">
        <f t="shared" ref="H19:R19" si="7">H20</f>
        <v>2655.7999999999997</v>
      </c>
      <c r="I19" s="38">
        <f t="shared" si="7"/>
        <v>2.6</v>
      </c>
      <c r="J19" s="38">
        <f t="shared" si="7"/>
        <v>2.6</v>
      </c>
      <c r="K19" s="38">
        <f t="shared" si="7"/>
        <v>2.6</v>
      </c>
      <c r="L19" s="38">
        <f t="shared" si="7"/>
        <v>2.6</v>
      </c>
      <c r="M19" s="38">
        <f t="shared" si="7"/>
        <v>2.6</v>
      </c>
      <c r="N19" s="38">
        <f t="shared" si="7"/>
        <v>2.6</v>
      </c>
      <c r="O19" s="38">
        <f t="shared" si="7"/>
        <v>2.6</v>
      </c>
      <c r="P19" s="38">
        <f t="shared" si="7"/>
        <v>2.6</v>
      </c>
      <c r="Q19" s="38">
        <f t="shared" si="7"/>
        <v>2.6</v>
      </c>
      <c r="R19" s="49">
        <f t="shared" si="7"/>
        <v>2655.7999999999997</v>
      </c>
    </row>
    <row r="20" spans="1:18" ht="12.75" customHeight="1">
      <c r="A20" s="28">
        <v>11</v>
      </c>
      <c r="B20" s="41" t="s">
        <v>69</v>
      </c>
      <c r="C20" s="22">
        <v>808</v>
      </c>
      <c r="D20" s="42" t="s">
        <v>24</v>
      </c>
      <c r="E20" s="42" t="s">
        <v>43</v>
      </c>
      <c r="F20" s="42"/>
      <c r="G20" s="43">
        <f>G21+G31+G36+G28</f>
        <v>2864.7999999999997</v>
      </c>
      <c r="H20" s="44">
        <f t="shared" ref="H20:R20" si="8">H21+H31+H36</f>
        <v>2655.7999999999997</v>
      </c>
      <c r="I20" s="44">
        <f t="shared" si="8"/>
        <v>2.6</v>
      </c>
      <c r="J20" s="44">
        <f t="shared" si="8"/>
        <v>2.6</v>
      </c>
      <c r="K20" s="44">
        <f t="shared" si="8"/>
        <v>2.6</v>
      </c>
      <c r="L20" s="44">
        <f t="shared" si="8"/>
        <v>2.6</v>
      </c>
      <c r="M20" s="44">
        <f t="shared" si="8"/>
        <v>2.6</v>
      </c>
      <c r="N20" s="44">
        <f t="shared" si="8"/>
        <v>2.6</v>
      </c>
      <c r="O20" s="44">
        <f t="shared" si="8"/>
        <v>2.6</v>
      </c>
      <c r="P20" s="44">
        <f t="shared" si="8"/>
        <v>2.6</v>
      </c>
      <c r="Q20" s="44">
        <f t="shared" si="8"/>
        <v>2.6</v>
      </c>
      <c r="R20" s="44">
        <f t="shared" si="8"/>
        <v>2655.7999999999997</v>
      </c>
    </row>
    <row r="21" spans="1:18" ht="28.5" customHeight="1">
      <c r="A21" s="28">
        <v>12</v>
      </c>
      <c r="B21" s="41" t="s">
        <v>71</v>
      </c>
      <c r="C21" s="22">
        <v>808</v>
      </c>
      <c r="D21" s="42" t="s">
        <v>24</v>
      </c>
      <c r="E21" s="42" t="s">
        <v>47</v>
      </c>
      <c r="F21" s="42"/>
      <c r="G21" s="43">
        <f t="shared" ref="G21:R21" si="9">G22+G24+G26</f>
        <v>2817.2</v>
      </c>
      <c r="H21" s="44">
        <f t="shared" si="9"/>
        <v>2638.7</v>
      </c>
      <c r="I21" s="44">
        <f t="shared" si="9"/>
        <v>0.5</v>
      </c>
      <c r="J21" s="44">
        <f t="shared" si="9"/>
        <v>0.5</v>
      </c>
      <c r="K21" s="44">
        <f t="shared" si="9"/>
        <v>0.5</v>
      </c>
      <c r="L21" s="44">
        <f t="shared" si="9"/>
        <v>0.5</v>
      </c>
      <c r="M21" s="44">
        <f t="shared" si="9"/>
        <v>0.5</v>
      </c>
      <c r="N21" s="44">
        <f t="shared" si="9"/>
        <v>0.5</v>
      </c>
      <c r="O21" s="44">
        <f t="shared" si="9"/>
        <v>0.5</v>
      </c>
      <c r="P21" s="44">
        <f t="shared" si="9"/>
        <v>0.5</v>
      </c>
      <c r="Q21" s="44">
        <f t="shared" si="9"/>
        <v>0.5</v>
      </c>
      <c r="R21" s="44">
        <f t="shared" si="9"/>
        <v>2638.7</v>
      </c>
    </row>
    <row r="22" spans="1:18" ht="27.75" customHeight="1">
      <c r="A22" s="34">
        <v>13</v>
      </c>
      <c r="B22" s="41" t="s">
        <v>4</v>
      </c>
      <c r="C22" s="22">
        <v>808</v>
      </c>
      <c r="D22" s="42" t="s">
        <v>24</v>
      </c>
      <c r="E22" s="42" t="s">
        <v>47</v>
      </c>
      <c r="F22" s="42">
        <v>100</v>
      </c>
      <c r="G22" s="43">
        <f>G23</f>
        <v>2278.5</v>
      </c>
      <c r="H22" s="22">
        <f>H23</f>
        <v>2253.6999999999998</v>
      </c>
      <c r="I22" s="22"/>
      <c r="J22" s="22"/>
      <c r="K22" s="22"/>
      <c r="L22" s="22"/>
      <c r="M22" s="22"/>
      <c r="N22" s="22"/>
      <c r="O22" s="22"/>
      <c r="P22" s="22"/>
      <c r="Q22" s="22"/>
      <c r="R22" s="22">
        <f>R23</f>
        <v>2253.6999999999998</v>
      </c>
    </row>
    <row r="23" spans="1:18" ht="12.75" customHeight="1" thickBot="1">
      <c r="A23" s="40">
        <v>14</v>
      </c>
      <c r="B23" s="41" t="s">
        <v>6</v>
      </c>
      <c r="C23" s="22">
        <v>808</v>
      </c>
      <c r="D23" s="42" t="s">
        <v>24</v>
      </c>
      <c r="E23" s="42" t="s">
        <v>47</v>
      </c>
      <c r="F23" s="42">
        <v>120</v>
      </c>
      <c r="G23" s="43">
        <v>2278.5</v>
      </c>
      <c r="H23" s="22">
        <v>2253.6999999999998</v>
      </c>
      <c r="I23" s="22"/>
      <c r="J23" s="22"/>
      <c r="K23" s="22"/>
      <c r="L23" s="22"/>
      <c r="M23" s="22"/>
      <c r="N23" s="22"/>
      <c r="O23" s="22"/>
      <c r="P23" s="22"/>
      <c r="Q23" s="22"/>
      <c r="R23" s="22">
        <v>2253.6999999999998</v>
      </c>
    </row>
    <row r="24" spans="1:18" ht="12.75" customHeight="1">
      <c r="A24" s="23">
        <v>15</v>
      </c>
      <c r="B24" s="41" t="s">
        <v>56</v>
      </c>
      <c r="C24" s="22">
        <v>808</v>
      </c>
      <c r="D24" s="42" t="s">
        <v>24</v>
      </c>
      <c r="E24" s="42" t="s">
        <v>47</v>
      </c>
      <c r="F24" s="42">
        <v>200</v>
      </c>
      <c r="G24" s="43">
        <f>G25</f>
        <v>537.70000000000005</v>
      </c>
      <c r="H24" s="44">
        <f t="shared" ref="H24:R24" si="10">H25</f>
        <v>384</v>
      </c>
      <c r="I24" s="44">
        <f t="shared" si="10"/>
        <v>0</v>
      </c>
      <c r="J24" s="44">
        <f t="shared" si="10"/>
        <v>0</v>
      </c>
      <c r="K24" s="44">
        <f t="shared" si="10"/>
        <v>0</v>
      </c>
      <c r="L24" s="44">
        <f t="shared" si="10"/>
        <v>0</v>
      </c>
      <c r="M24" s="44">
        <f t="shared" si="10"/>
        <v>0</v>
      </c>
      <c r="N24" s="44">
        <f t="shared" si="10"/>
        <v>0</v>
      </c>
      <c r="O24" s="44">
        <f t="shared" si="10"/>
        <v>0</v>
      </c>
      <c r="P24" s="44">
        <f t="shared" si="10"/>
        <v>0</v>
      </c>
      <c r="Q24" s="44">
        <f t="shared" si="10"/>
        <v>0</v>
      </c>
      <c r="R24" s="39">
        <f t="shared" si="10"/>
        <v>384</v>
      </c>
    </row>
    <row r="25" spans="1:18" ht="13.5" customHeight="1">
      <c r="A25" s="34">
        <v>16</v>
      </c>
      <c r="B25" s="41" t="s">
        <v>7</v>
      </c>
      <c r="C25" s="22">
        <v>808</v>
      </c>
      <c r="D25" s="42" t="s">
        <v>24</v>
      </c>
      <c r="E25" s="42" t="s">
        <v>47</v>
      </c>
      <c r="F25" s="42">
        <v>240</v>
      </c>
      <c r="G25" s="43">
        <f>540.6-2.9</f>
        <v>537.70000000000005</v>
      </c>
      <c r="H25" s="22">
        <v>384</v>
      </c>
      <c r="I25" s="22"/>
      <c r="J25" s="22"/>
      <c r="K25" s="22"/>
      <c r="L25" s="22"/>
      <c r="M25" s="22"/>
      <c r="N25" s="22"/>
      <c r="O25" s="22"/>
      <c r="P25" s="22"/>
      <c r="Q25" s="22"/>
      <c r="R25" s="48">
        <v>384</v>
      </c>
    </row>
    <row r="26" spans="1:18" ht="12.75" customHeight="1" thickBot="1">
      <c r="A26" s="40">
        <v>17</v>
      </c>
      <c r="B26" s="45" t="s">
        <v>9</v>
      </c>
      <c r="C26" s="22">
        <v>808</v>
      </c>
      <c r="D26" s="46" t="s">
        <v>24</v>
      </c>
      <c r="E26" s="46" t="s">
        <v>47</v>
      </c>
      <c r="F26" s="46" t="s">
        <v>55</v>
      </c>
      <c r="G26" s="47">
        <f>G27</f>
        <v>1</v>
      </c>
      <c r="H26" s="50">
        <f t="shared" ref="H26:R26" si="11">H27</f>
        <v>1</v>
      </c>
      <c r="I26" s="50">
        <f t="shared" si="11"/>
        <v>0.5</v>
      </c>
      <c r="J26" s="50">
        <f t="shared" si="11"/>
        <v>0.5</v>
      </c>
      <c r="K26" s="50">
        <f t="shared" si="11"/>
        <v>0.5</v>
      </c>
      <c r="L26" s="50">
        <f t="shared" si="11"/>
        <v>0.5</v>
      </c>
      <c r="M26" s="50">
        <f t="shared" si="11"/>
        <v>0.5</v>
      </c>
      <c r="N26" s="50">
        <f t="shared" si="11"/>
        <v>0.5</v>
      </c>
      <c r="O26" s="50">
        <f t="shared" si="11"/>
        <v>0.5</v>
      </c>
      <c r="P26" s="50">
        <f t="shared" si="11"/>
        <v>0.5</v>
      </c>
      <c r="Q26" s="50">
        <f t="shared" si="11"/>
        <v>0.5</v>
      </c>
      <c r="R26" s="51">
        <f t="shared" si="11"/>
        <v>1</v>
      </c>
    </row>
    <row r="27" spans="1:18" ht="13.5" customHeight="1">
      <c r="A27" s="23">
        <v>18</v>
      </c>
      <c r="B27" s="41" t="s">
        <v>91</v>
      </c>
      <c r="C27" s="22">
        <v>808</v>
      </c>
      <c r="D27" s="46" t="s">
        <v>24</v>
      </c>
      <c r="E27" s="46" t="s">
        <v>47</v>
      </c>
      <c r="F27" s="46" t="s">
        <v>54</v>
      </c>
      <c r="G27" s="47">
        <v>1</v>
      </c>
      <c r="H27" s="50">
        <v>1</v>
      </c>
      <c r="I27" s="50">
        <v>0.5</v>
      </c>
      <c r="J27" s="50">
        <v>0.5</v>
      </c>
      <c r="K27" s="50">
        <v>0.5</v>
      </c>
      <c r="L27" s="50">
        <v>0.5</v>
      </c>
      <c r="M27" s="50">
        <v>0.5</v>
      </c>
      <c r="N27" s="50">
        <v>0.5</v>
      </c>
      <c r="O27" s="50">
        <v>0.5</v>
      </c>
      <c r="P27" s="50">
        <v>0.5</v>
      </c>
      <c r="Q27" s="50">
        <v>0.5</v>
      </c>
      <c r="R27" s="51">
        <v>1</v>
      </c>
    </row>
    <row r="28" spans="1:18" ht="38.25">
      <c r="A28" s="34">
        <v>19</v>
      </c>
      <c r="B28" s="41" t="s">
        <v>133</v>
      </c>
      <c r="C28" s="22">
        <v>808</v>
      </c>
      <c r="D28" s="46" t="s">
        <v>24</v>
      </c>
      <c r="E28" s="46" t="s">
        <v>132</v>
      </c>
      <c r="F28" s="46"/>
      <c r="G28" s="47">
        <v>30.4</v>
      </c>
      <c r="H28" s="50">
        <v>0</v>
      </c>
      <c r="I28" s="50"/>
      <c r="J28" s="50"/>
      <c r="K28" s="50"/>
      <c r="L28" s="50"/>
      <c r="M28" s="50"/>
      <c r="N28" s="50"/>
      <c r="O28" s="50"/>
      <c r="P28" s="50"/>
      <c r="Q28" s="50"/>
      <c r="R28" s="51">
        <v>0</v>
      </c>
    </row>
    <row r="29" spans="1:18" ht="39" thickBot="1">
      <c r="A29" s="40">
        <v>20</v>
      </c>
      <c r="B29" s="41" t="s">
        <v>4</v>
      </c>
      <c r="C29" s="22">
        <v>808</v>
      </c>
      <c r="D29" s="46" t="s">
        <v>24</v>
      </c>
      <c r="E29" s="46" t="s">
        <v>132</v>
      </c>
      <c r="F29" s="46" t="s">
        <v>38</v>
      </c>
      <c r="G29" s="47">
        <v>30.4</v>
      </c>
      <c r="H29" s="50">
        <v>0</v>
      </c>
      <c r="I29" s="50"/>
      <c r="J29" s="50"/>
      <c r="K29" s="50"/>
      <c r="L29" s="50"/>
      <c r="M29" s="50"/>
      <c r="N29" s="50"/>
      <c r="O29" s="50"/>
      <c r="P29" s="50"/>
      <c r="Q29" s="50"/>
      <c r="R29" s="51">
        <v>0</v>
      </c>
    </row>
    <row r="30" spans="1:18" ht="14.25" customHeight="1">
      <c r="A30" s="23">
        <v>21</v>
      </c>
      <c r="B30" s="41" t="s">
        <v>6</v>
      </c>
      <c r="C30" s="22">
        <v>808</v>
      </c>
      <c r="D30" s="46" t="s">
        <v>24</v>
      </c>
      <c r="E30" s="46" t="s">
        <v>132</v>
      </c>
      <c r="F30" s="46" t="s">
        <v>39</v>
      </c>
      <c r="G30" s="47">
        <v>30.4</v>
      </c>
      <c r="H30" s="50">
        <v>0</v>
      </c>
      <c r="I30" s="50"/>
      <c r="J30" s="50"/>
      <c r="K30" s="50"/>
      <c r="L30" s="50"/>
      <c r="M30" s="50"/>
      <c r="N30" s="50"/>
      <c r="O30" s="50"/>
      <c r="P30" s="50"/>
      <c r="Q30" s="50"/>
      <c r="R30" s="51">
        <v>0</v>
      </c>
    </row>
    <row r="31" spans="1:18" ht="27" customHeight="1">
      <c r="A31" s="34">
        <v>22</v>
      </c>
      <c r="B31" s="41" t="s">
        <v>92</v>
      </c>
      <c r="C31" s="22">
        <v>808</v>
      </c>
      <c r="D31" s="42" t="s">
        <v>24</v>
      </c>
      <c r="E31" s="42" t="s">
        <v>45</v>
      </c>
      <c r="F31" s="42"/>
      <c r="G31" s="43">
        <f>G32+G34</f>
        <v>3.2</v>
      </c>
      <c r="H31" s="44">
        <f t="shared" ref="H31:R31" si="12">H32+H34</f>
        <v>3.0999999999999996</v>
      </c>
      <c r="I31" s="44">
        <f t="shared" si="12"/>
        <v>2.1</v>
      </c>
      <c r="J31" s="44">
        <f t="shared" si="12"/>
        <v>2.1</v>
      </c>
      <c r="K31" s="44">
        <f t="shared" si="12"/>
        <v>2.1</v>
      </c>
      <c r="L31" s="44">
        <f t="shared" si="12"/>
        <v>2.1</v>
      </c>
      <c r="M31" s="44">
        <f t="shared" si="12"/>
        <v>2.1</v>
      </c>
      <c r="N31" s="44">
        <f t="shared" si="12"/>
        <v>2.1</v>
      </c>
      <c r="O31" s="44">
        <f t="shared" si="12"/>
        <v>2.1</v>
      </c>
      <c r="P31" s="44">
        <f t="shared" si="12"/>
        <v>2.1</v>
      </c>
      <c r="Q31" s="44">
        <f t="shared" si="12"/>
        <v>2.1</v>
      </c>
      <c r="R31" s="39">
        <f t="shared" si="12"/>
        <v>3.0999999999999996</v>
      </c>
    </row>
    <row r="32" spans="1:18" ht="24.75" customHeight="1" thickBot="1">
      <c r="A32" s="40">
        <v>23</v>
      </c>
      <c r="B32" s="41" t="s">
        <v>4</v>
      </c>
      <c r="C32" s="22">
        <v>808</v>
      </c>
      <c r="D32" s="42" t="s">
        <v>24</v>
      </c>
      <c r="E32" s="42" t="s">
        <v>45</v>
      </c>
      <c r="F32" s="42" t="s">
        <v>38</v>
      </c>
      <c r="G32" s="43">
        <f>G33</f>
        <v>2.4</v>
      </c>
      <c r="H32" s="44">
        <f>H33</f>
        <v>2.2999999999999998</v>
      </c>
      <c r="I32" s="44"/>
      <c r="J32" s="44"/>
      <c r="K32" s="44"/>
      <c r="L32" s="44"/>
      <c r="M32" s="44"/>
      <c r="N32" s="44"/>
      <c r="O32" s="44"/>
      <c r="P32" s="44"/>
      <c r="Q32" s="44"/>
      <c r="R32" s="39">
        <f>R33</f>
        <v>2.2999999999999998</v>
      </c>
    </row>
    <row r="33" spans="1:18" ht="14.25" customHeight="1">
      <c r="A33" s="23">
        <v>24</v>
      </c>
      <c r="B33" s="41" t="s">
        <v>6</v>
      </c>
      <c r="C33" s="22">
        <v>808</v>
      </c>
      <c r="D33" s="42" t="s">
        <v>24</v>
      </c>
      <c r="E33" s="42" t="s">
        <v>45</v>
      </c>
      <c r="F33" s="42" t="s">
        <v>39</v>
      </c>
      <c r="G33" s="43">
        <f>2.3+0.1</f>
        <v>2.4</v>
      </c>
      <c r="H33" s="44">
        <v>2.2999999999999998</v>
      </c>
      <c r="I33" s="44"/>
      <c r="J33" s="44"/>
      <c r="K33" s="44"/>
      <c r="L33" s="44"/>
      <c r="M33" s="44"/>
      <c r="N33" s="44"/>
      <c r="O33" s="44"/>
      <c r="P33" s="44"/>
      <c r="Q33" s="44"/>
      <c r="R33" s="39">
        <v>2.2999999999999998</v>
      </c>
    </row>
    <row r="34" spans="1:18" ht="13.5" customHeight="1">
      <c r="A34" s="34">
        <v>25</v>
      </c>
      <c r="B34" s="41" t="s">
        <v>56</v>
      </c>
      <c r="C34" s="22">
        <v>808</v>
      </c>
      <c r="D34" s="42" t="s">
        <v>24</v>
      </c>
      <c r="E34" s="42" t="s">
        <v>45</v>
      </c>
      <c r="F34" s="42">
        <v>200</v>
      </c>
      <c r="G34" s="43">
        <f>G35</f>
        <v>0.8</v>
      </c>
      <c r="H34" s="44">
        <f t="shared" ref="H34:R34" si="13">H35</f>
        <v>0.8</v>
      </c>
      <c r="I34" s="44">
        <f t="shared" si="13"/>
        <v>2.1</v>
      </c>
      <c r="J34" s="44">
        <f t="shared" si="13"/>
        <v>2.1</v>
      </c>
      <c r="K34" s="44">
        <f t="shared" si="13"/>
        <v>2.1</v>
      </c>
      <c r="L34" s="44">
        <f t="shared" si="13"/>
        <v>2.1</v>
      </c>
      <c r="M34" s="44">
        <f t="shared" si="13"/>
        <v>2.1</v>
      </c>
      <c r="N34" s="44">
        <f t="shared" si="13"/>
        <v>2.1</v>
      </c>
      <c r="O34" s="44">
        <f t="shared" si="13"/>
        <v>2.1</v>
      </c>
      <c r="P34" s="44">
        <f t="shared" si="13"/>
        <v>2.1</v>
      </c>
      <c r="Q34" s="44">
        <f t="shared" si="13"/>
        <v>2.1</v>
      </c>
      <c r="R34" s="39">
        <f t="shared" si="13"/>
        <v>0.8</v>
      </c>
    </row>
    <row r="35" spans="1:18" ht="13.5" customHeight="1" thickBot="1">
      <c r="A35" s="40">
        <v>26</v>
      </c>
      <c r="B35" s="45" t="s">
        <v>7</v>
      </c>
      <c r="C35" s="22">
        <v>808</v>
      </c>
      <c r="D35" s="46" t="s">
        <v>24</v>
      </c>
      <c r="E35" s="46" t="s">
        <v>45</v>
      </c>
      <c r="F35" s="46">
        <v>240</v>
      </c>
      <c r="G35" s="47">
        <v>0.8</v>
      </c>
      <c r="H35" s="50">
        <v>0.8</v>
      </c>
      <c r="I35" s="50">
        <v>2.1</v>
      </c>
      <c r="J35" s="50">
        <v>2.1</v>
      </c>
      <c r="K35" s="50">
        <v>2.1</v>
      </c>
      <c r="L35" s="50">
        <v>2.1</v>
      </c>
      <c r="M35" s="50">
        <v>2.1</v>
      </c>
      <c r="N35" s="50">
        <v>2.1</v>
      </c>
      <c r="O35" s="50">
        <v>2.1</v>
      </c>
      <c r="P35" s="50">
        <v>2.1</v>
      </c>
      <c r="Q35" s="50">
        <v>2.1</v>
      </c>
      <c r="R35" s="39">
        <v>0.8</v>
      </c>
    </row>
    <row r="36" spans="1:18" ht="37.5" customHeight="1">
      <c r="A36" s="23">
        <v>27</v>
      </c>
      <c r="B36" s="52" t="s">
        <v>79</v>
      </c>
      <c r="C36" s="22">
        <v>808</v>
      </c>
      <c r="D36" s="46" t="s">
        <v>24</v>
      </c>
      <c r="E36" s="53" t="s">
        <v>80</v>
      </c>
      <c r="F36" s="46"/>
      <c r="G36" s="47">
        <f>G37</f>
        <v>14</v>
      </c>
      <c r="H36" s="50">
        <f t="shared" ref="H36:R37" si="14">H37</f>
        <v>14</v>
      </c>
      <c r="I36" s="50">
        <f t="shared" si="14"/>
        <v>0</v>
      </c>
      <c r="J36" s="50">
        <f t="shared" si="14"/>
        <v>0</v>
      </c>
      <c r="K36" s="50">
        <f t="shared" si="14"/>
        <v>0</v>
      </c>
      <c r="L36" s="50">
        <f t="shared" si="14"/>
        <v>0</v>
      </c>
      <c r="M36" s="50">
        <f t="shared" si="14"/>
        <v>0</v>
      </c>
      <c r="N36" s="50">
        <f t="shared" si="14"/>
        <v>0</v>
      </c>
      <c r="O36" s="50">
        <f t="shared" si="14"/>
        <v>0</v>
      </c>
      <c r="P36" s="50">
        <f t="shared" si="14"/>
        <v>0</v>
      </c>
      <c r="Q36" s="50">
        <f t="shared" si="14"/>
        <v>0</v>
      </c>
      <c r="R36" s="39">
        <f t="shared" si="14"/>
        <v>14</v>
      </c>
    </row>
    <row r="37" spans="1:18" ht="12.75">
      <c r="A37" s="34">
        <v>28</v>
      </c>
      <c r="B37" s="52" t="s">
        <v>56</v>
      </c>
      <c r="C37" s="22">
        <v>808</v>
      </c>
      <c r="D37" s="46" t="s">
        <v>24</v>
      </c>
      <c r="E37" s="53" t="s">
        <v>80</v>
      </c>
      <c r="F37" s="46" t="s">
        <v>36</v>
      </c>
      <c r="G37" s="47">
        <f>G38</f>
        <v>14</v>
      </c>
      <c r="H37" s="50">
        <f t="shared" si="14"/>
        <v>14</v>
      </c>
      <c r="I37" s="50">
        <f t="shared" si="14"/>
        <v>0</v>
      </c>
      <c r="J37" s="50">
        <f t="shared" si="14"/>
        <v>0</v>
      </c>
      <c r="K37" s="50">
        <f t="shared" si="14"/>
        <v>0</v>
      </c>
      <c r="L37" s="50">
        <f t="shared" si="14"/>
        <v>0</v>
      </c>
      <c r="M37" s="50">
        <f t="shared" si="14"/>
        <v>0</v>
      </c>
      <c r="N37" s="50">
        <f t="shared" si="14"/>
        <v>0</v>
      </c>
      <c r="O37" s="50">
        <f t="shared" si="14"/>
        <v>0</v>
      </c>
      <c r="P37" s="50">
        <f t="shared" si="14"/>
        <v>0</v>
      </c>
      <c r="Q37" s="50">
        <f t="shared" si="14"/>
        <v>0</v>
      </c>
      <c r="R37" s="39">
        <f t="shared" si="14"/>
        <v>14</v>
      </c>
    </row>
    <row r="38" spans="1:18" ht="13.5" thickBot="1">
      <c r="A38" s="40">
        <v>29</v>
      </c>
      <c r="B38" s="52" t="s">
        <v>7</v>
      </c>
      <c r="C38" s="22">
        <v>808</v>
      </c>
      <c r="D38" s="46" t="s">
        <v>24</v>
      </c>
      <c r="E38" s="53" t="s">
        <v>80</v>
      </c>
      <c r="F38" s="46" t="s">
        <v>37</v>
      </c>
      <c r="G38" s="47">
        <v>14</v>
      </c>
      <c r="H38" s="50">
        <v>14</v>
      </c>
      <c r="I38" s="50"/>
      <c r="J38" s="50"/>
      <c r="K38" s="50"/>
      <c r="L38" s="50"/>
      <c r="M38" s="50"/>
      <c r="N38" s="50"/>
      <c r="O38" s="50"/>
      <c r="P38" s="50"/>
      <c r="Q38" s="50"/>
      <c r="R38" s="39">
        <v>14</v>
      </c>
    </row>
    <row r="39" spans="1:18" ht="25.5">
      <c r="A39" s="23">
        <v>30</v>
      </c>
      <c r="B39" s="29" t="s">
        <v>57</v>
      </c>
      <c r="C39" s="22">
        <v>808</v>
      </c>
      <c r="D39" s="54" t="s">
        <v>58</v>
      </c>
      <c r="E39" s="46"/>
      <c r="F39" s="46"/>
      <c r="G39" s="55">
        <v>6.1</v>
      </c>
      <c r="H39" s="56">
        <f>H40</f>
        <v>0</v>
      </c>
      <c r="I39" s="56"/>
      <c r="J39" s="56"/>
      <c r="K39" s="56"/>
      <c r="L39" s="56"/>
      <c r="M39" s="56"/>
      <c r="N39" s="56"/>
      <c r="O39" s="56"/>
      <c r="P39" s="56"/>
      <c r="Q39" s="56"/>
      <c r="R39" s="56">
        <f>R40</f>
        <v>0</v>
      </c>
    </row>
    <row r="40" spans="1:18" ht="14.25" customHeight="1">
      <c r="A40" s="34">
        <v>31</v>
      </c>
      <c r="B40" s="41" t="s">
        <v>121</v>
      </c>
      <c r="C40" s="22">
        <v>808</v>
      </c>
      <c r="D40" s="42" t="s">
        <v>58</v>
      </c>
      <c r="E40" s="42" t="s">
        <v>44</v>
      </c>
      <c r="F40" s="30"/>
      <c r="G40" s="43">
        <v>6.1</v>
      </c>
      <c r="H40" s="48">
        <f>H41</f>
        <v>0</v>
      </c>
      <c r="I40" s="48"/>
      <c r="J40" s="48"/>
      <c r="K40" s="48"/>
      <c r="L40" s="48"/>
      <c r="M40" s="48"/>
      <c r="N40" s="48"/>
      <c r="O40" s="48"/>
      <c r="P40" s="48"/>
      <c r="Q40" s="48"/>
      <c r="R40" s="48">
        <v>0</v>
      </c>
    </row>
    <row r="41" spans="1:18" ht="12.75" customHeight="1" thickBot="1">
      <c r="A41" s="40">
        <v>32</v>
      </c>
      <c r="B41" s="41" t="s">
        <v>69</v>
      </c>
      <c r="C41" s="22">
        <v>808</v>
      </c>
      <c r="D41" s="36" t="s">
        <v>58</v>
      </c>
      <c r="E41" s="36" t="s">
        <v>43</v>
      </c>
      <c r="F41" s="57"/>
      <c r="G41" s="37">
        <v>6.1</v>
      </c>
      <c r="H41" s="48">
        <f>H42</f>
        <v>0</v>
      </c>
      <c r="I41" s="48"/>
      <c r="J41" s="48"/>
      <c r="K41" s="48"/>
      <c r="L41" s="48"/>
      <c r="M41" s="48"/>
      <c r="N41" s="48"/>
      <c r="O41" s="48"/>
      <c r="P41" s="48"/>
      <c r="Q41" s="48"/>
      <c r="R41" s="48">
        <f>R42</f>
        <v>0</v>
      </c>
    </row>
    <row r="42" spans="1:18" ht="39.75" customHeight="1">
      <c r="A42" s="23">
        <v>33</v>
      </c>
      <c r="B42" s="35" t="s">
        <v>73</v>
      </c>
      <c r="C42" s="22">
        <v>808</v>
      </c>
      <c r="D42" s="36" t="s">
        <v>58</v>
      </c>
      <c r="E42" s="36" t="s">
        <v>62</v>
      </c>
      <c r="F42" s="36" t="s">
        <v>59</v>
      </c>
      <c r="G42" s="37">
        <v>6.1</v>
      </c>
      <c r="H42" s="38">
        <v>0</v>
      </c>
      <c r="I42" s="38">
        <v>0.2</v>
      </c>
      <c r="J42" s="38">
        <v>0.2</v>
      </c>
      <c r="K42" s="38">
        <v>0.2</v>
      </c>
      <c r="L42" s="38">
        <v>0.2</v>
      </c>
      <c r="M42" s="38">
        <v>0.2</v>
      </c>
      <c r="N42" s="38">
        <v>0.2</v>
      </c>
      <c r="O42" s="38">
        <v>0.2</v>
      </c>
      <c r="P42" s="38">
        <v>0.2</v>
      </c>
      <c r="Q42" s="38">
        <v>0.2</v>
      </c>
      <c r="R42" s="49">
        <v>0</v>
      </c>
    </row>
    <row r="43" spans="1:18" ht="12.75" customHeight="1">
      <c r="A43" s="34">
        <v>34</v>
      </c>
      <c r="B43" s="41" t="s">
        <v>60</v>
      </c>
      <c r="C43" s="22">
        <v>808</v>
      </c>
      <c r="D43" s="42" t="s">
        <v>58</v>
      </c>
      <c r="E43" s="42" t="s">
        <v>62</v>
      </c>
      <c r="F43" s="42" t="s">
        <v>61</v>
      </c>
      <c r="G43" s="43">
        <v>6.1</v>
      </c>
      <c r="H43" s="48">
        <v>0</v>
      </c>
      <c r="I43" s="48"/>
      <c r="J43" s="48"/>
      <c r="K43" s="48"/>
      <c r="L43" s="48"/>
      <c r="M43" s="48"/>
      <c r="N43" s="48"/>
      <c r="O43" s="48"/>
      <c r="P43" s="48"/>
      <c r="Q43" s="48"/>
      <c r="R43" s="48">
        <v>0</v>
      </c>
    </row>
    <row r="44" spans="1:18" ht="12.75" customHeight="1" thickBot="1">
      <c r="A44" s="40">
        <v>35</v>
      </c>
      <c r="B44" s="29" t="s">
        <v>8</v>
      </c>
      <c r="C44" s="22">
        <v>808</v>
      </c>
      <c r="D44" s="30" t="s">
        <v>25</v>
      </c>
      <c r="E44" s="42"/>
      <c r="F44" s="42"/>
      <c r="G44" s="32">
        <v>5</v>
      </c>
      <c r="H44" s="56">
        <f>H45</f>
        <v>5</v>
      </c>
      <c r="I44" s="56"/>
      <c r="J44" s="56"/>
      <c r="K44" s="56"/>
      <c r="L44" s="56"/>
      <c r="M44" s="56"/>
      <c r="N44" s="56"/>
      <c r="O44" s="56"/>
      <c r="P44" s="56"/>
      <c r="Q44" s="56"/>
      <c r="R44" s="56">
        <f>R45</f>
        <v>5</v>
      </c>
    </row>
    <row r="45" spans="1:18" ht="12.75" customHeight="1">
      <c r="A45" s="23">
        <v>36</v>
      </c>
      <c r="B45" s="41" t="s">
        <v>72</v>
      </c>
      <c r="C45" s="22">
        <v>808</v>
      </c>
      <c r="D45" s="42" t="s">
        <v>25</v>
      </c>
      <c r="E45" s="42" t="s">
        <v>44</v>
      </c>
      <c r="F45" s="42"/>
      <c r="G45" s="43">
        <v>5</v>
      </c>
      <c r="H45" s="48">
        <f>H46</f>
        <v>5</v>
      </c>
      <c r="I45" s="48">
        <f t="shared" ref="I45:R45" si="15">I46</f>
        <v>0</v>
      </c>
      <c r="J45" s="48">
        <f t="shared" si="15"/>
        <v>0</v>
      </c>
      <c r="K45" s="48">
        <f t="shared" si="15"/>
        <v>0</v>
      </c>
      <c r="L45" s="48">
        <f t="shared" si="15"/>
        <v>0</v>
      </c>
      <c r="M45" s="48">
        <f t="shared" si="15"/>
        <v>0</v>
      </c>
      <c r="N45" s="48">
        <f t="shared" si="15"/>
        <v>0</v>
      </c>
      <c r="O45" s="48">
        <f t="shared" si="15"/>
        <v>0</v>
      </c>
      <c r="P45" s="48">
        <f t="shared" si="15"/>
        <v>0</v>
      </c>
      <c r="Q45" s="48">
        <f t="shared" si="15"/>
        <v>0</v>
      </c>
      <c r="R45" s="48">
        <f t="shared" si="15"/>
        <v>5</v>
      </c>
    </row>
    <row r="46" spans="1:18" ht="14.25" customHeight="1">
      <c r="A46" s="34">
        <v>37</v>
      </c>
      <c r="B46" s="41" t="s">
        <v>69</v>
      </c>
      <c r="C46" s="22">
        <v>808</v>
      </c>
      <c r="D46" s="42" t="s">
        <v>25</v>
      </c>
      <c r="E46" s="42" t="s">
        <v>43</v>
      </c>
      <c r="F46" s="42"/>
      <c r="G46" s="43">
        <v>5</v>
      </c>
      <c r="H46" s="48">
        <f>H47</f>
        <v>5</v>
      </c>
      <c r="I46" s="48">
        <f t="shared" ref="I46:R46" si="16">I47</f>
        <v>0</v>
      </c>
      <c r="J46" s="48">
        <f t="shared" si="16"/>
        <v>0</v>
      </c>
      <c r="K46" s="48">
        <f t="shared" si="16"/>
        <v>0</v>
      </c>
      <c r="L46" s="48">
        <f t="shared" si="16"/>
        <v>0</v>
      </c>
      <c r="M46" s="48">
        <f t="shared" si="16"/>
        <v>0</v>
      </c>
      <c r="N46" s="48">
        <f t="shared" si="16"/>
        <v>0</v>
      </c>
      <c r="O46" s="48">
        <f t="shared" si="16"/>
        <v>0</v>
      </c>
      <c r="P46" s="48">
        <f t="shared" si="16"/>
        <v>0</v>
      </c>
      <c r="Q46" s="48">
        <f t="shared" si="16"/>
        <v>0</v>
      </c>
      <c r="R46" s="48">
        <f t="shared" si="16"/>
        <v>5</v>
      </c>
    </row>
    <row r="47" spans="1:18" ht="27.75" customHeight="1" thickBot="1">
      <c r="A47" s="40">
        <v>38</v>
      </c>
      <c r="B47" s="41" t="s">
        <v>93</v>
      </c>
      <c r="C47" s="22">
        <v>808</v>
      </c>
      <c r="D47" s="42" t="s">
        <v>25</v>
      </c>
      <c r="E47" s="42" t="s">
        <v>48</v>
      </c>
      <c r="F47" s="42"/>
      <c r="G47" s="43">
        <v>5</v>
      </c>
      <c r="H47" s="48">
        <f>H48</f>
        <v>5</v>
      </c>
      <c r="I47" s="48">
        <f t="shared" ref="I47:R47" si="17">I48</f>
        <v>0</v>
      </c>
      <c r="J47" s="48">
        <f t="shared" si="17"/>
        <v>0</v>
      </c>
      <c r="K47" s="48">
        <f t="shared" si="17"/>
        <v>0</v>
      </c>
      <c r="L47" s="48">
        <f t="shared" si="17"/>
        <v>0</v>
      </c>
      <c r="M47" s="48">
        <f t="shared" si="17"/>
        <v>0</v>
      </c>
      <c r="N47" s="48">
        <f t="shared" si="17"/>
        <v>0</v>
      </c>
      <c r="O47" s="48">
        <f t="shared" si="17"/>
        <v>0</v>
      </c>
      <c r="P47" s="48">
        <f t="shared" si="17"/>
        <v>0</v>
      </c>
      <c r="Q47" s="48">
        <f t="shared" si="17"/>
        <v>0</v>
      </c>
      <c r="R47" s="48">
        <f t="shared" si="17"/>
        <v>5</v>
      </c>
    </row>
    <row r="48" spans="1:18" ht="13.5" customHeight="1">
      <c r="A48" s="23">
        <v>39</v>
      </c>
      <c r="B48" s="41" t="s">
        <v>9</v>
      </c>
      <c r="C48" s="22">
        <v>808</v>
      </c>
      <c r="D48" s="42" t="s">
        <v>25</v>
      </c>
      <c r="E48" s="42" t="s">
        <v>48</v>
      </c>
      <c r="F48" s="42">
        <v>800</v>
      </c>
      <c r="G48" s="43">
        <f>G49</f>
        <v>5</v>
      </c>
      <c r="H48" s="48">
        <f>H49</f>
        <v>5</v>
      </c>
      <c r="I48" s="48">
        <f t="shared" ref="I48:R48" si="18">I49</f>
        <v>0</v>
      </c>
      <c r="J48" s="48">
        <f t="shared" si="18"/>
        <v>0</v>
      </c>
      <c r="K48" s="48">
        <f t="shared" si="18"/>
        <v>0</v>
      </c>
      <c r="L48" s="48">
        <f t="shared" si="18"/>
        <v>0</v>
      </c>
      <c r="M48" s="48">
        <f t="shared" si="18"/>
        <v>0</v>
      </c>
      <c r="N48" s="48">
        <f t="shared" si="18"/>
        <v>0</v>
      </c>
      <c r="O48" s="48">
        <f t="shared" si="18"/>
        <v>0</v>
      </c>
      <c r="P48" s="48">
        <f t="shared" si="18"/>
        <v>0</v>
      </c>
      <c r="Q48" s="48">
        <f t="shared" si="18"/>
        <v>0</v>
      </c>
      <c r="R48" s="48">
        <f t="shared" si="18"/>
        <v>5</v>
      </c>
    </row>
    <row r="49" spans="1:18" ht="13.5" customHeight="1">
      <c r="A49" s="34">
        <v>40</v>
      </c>
      <c r="B49" s="45" t="s">
        <v>21</v>
      </c>
      <c r="C49" s="22">
        <v>808</v>
      </c>
      <c r="D49" s="46" t="s">
        <v>25</v>
      </c>
      <c r="E49" s="46" t="s">
        <v>48</v>
      </c>
      <c r="F49" s="46">
        <v>870</v>
      </c>
      <c r="G49" s="47">
        <v>5</v>
      </c>
      <c r="H49" s="48">
        <v>5</v>
      </c>
      <c r="I49" s="48"/>
      <c r="J49" s="48"/>
      <c r="K49" s="48"/>
      <c r="L49" s="48"/>
      <c r="M49" s="48"/>
      <c r="N49" s="48"/>
      <c r="O49" s="48"/>
      <c r="P49" s="48"/>
      <c r="Q49" s="48"/>
      <c r="R49" s="48">
        <v>5</v>
      </c>
    </row>
    <row r="50" spans="1:18" ht="13.5" thickBot="1">
      <c r="A50" s="40">
        <v>41</v>
      </c>
      <c r="B50" s="29" t="s">
        <v>10</v>
      </c>
      <c r="C50" s="22">
        <v>808</v>
      </c>
      <c r="D50" s="30" t="s">
        <v>26</v>
      </c>
      <c r="E50" s="30"/>
      <c r="F50" s="30"/>
      <c r="G50" s="32">
        <f>G51</f>
        <v>86</v>
      </c>
      <c r="H50" s="32">
        <f t="shared" ref="H50:R50" si="19">H51</f>
        <v>90.100000000000009</v>
      </c>
      <c r="I50" s="31">
        <f t="shared" si="19"/>
        <v>0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1">
        <f t="shared" si="19"/>
        <v>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94.2</v>
      </c>
    </row>
    <row r="51" spans="1:18" ht="12.75">
      <c r="A51" s="23">
        <v>42</v>
      </c>
      <c r="B51" s="58" t="s">
        <v>11</v>
      </c>
      <c r="C51" s="22">
        <v>808</v>
      </c>
      <c r="D51" s="57" t="s">
        <v>27</v>
      </c>
      <c r="E51" s="57"/>
      <c r="F51" s="57"/>
      <c r="G51" s="59">
        <f>G52</f>
        <v>86</v>
      </c>
      <c r="H51" s="60">
        <f>H52</f>
        <v>90.100000000000009</v>
      </c>
      <c r="I51" s="56"/>
      <c r="J51" s="56"/>
      <c r="K51" s="56"/>
      <c r="L51" s="56"/>
      <c r="M51" s="56"/>
      <c r="N51" s="56"/>
      <c r="O51" s="56"/>
      <c r="P51" s="56"/>
      <c r="Q51" s="56"/>
      <c r="R51" s="56">
        <f t="shared" ref="R51:R55" si="20">R52</f>
        <v>94.2</v>
      </c>
    </row>
    <row r="52" spans="1:18" ht="14.25" customHeight="1">
      <c r="A52" s="34">
        <v>43</v>
      </c>
      <c r="B52" s="41" t="s">
        <v>68</v>
      </c>
      <c r="C52" s="22">
        <v>808</v>
      </c>
      <c r="D52" s="42" t="s">
        <v>27</v>
      </c>
      <c r="E52" s="42" t="s">
        <v>44</v>
      </c>
      <c r="F52" s="42"/>
      <c r="G52" s="43">
        <f>G53</f>
        <v>86</v>
      </c>
      <c r="H52" s="61">
        <f>H53</f>
        <v>90.100000000000009</v>
      </c>
      <c r="I52" s="48"/>
      <c r="J52" s="48"/>
      <c r="K52" s="48"/>
      <c r="L52" s="48"/>
      <c r="M52" s="48"/>
      <c r="N52" s="48"/>
      <c r="O52" s="48"/>
      <c r="P52" s="48"/>
      <c r="Q52" s="48"/>
      <c r="R52" s="48">
        <f t="shared" si="20"/>
        <v>94.2</v>
      </c>
    </row>
    <row r="53" spans="1:18" ht="15" customHeight="1" thickBot="1">
      <c r="A53" s="40">
        <v>44</v>
      </c>
      <c r="B53" s="41" t="s">
        <v>69</v>
      </c>
      <c r="C53" s="22">
        <v>808</v>
      </c>
      <c r="D53" s="42" t="s">
        <v>27</v>
      </c>
      <c r="E53" s="42" t="s">
        <v>43</v>
      </c>
      <c r="F53" s="42"/>
      <c r="G53" s="43">
        <f>G54</f>
        <v>86</v>
      </c>
      <c r="H53" s="61">
        <f>H54</f>
        <v>90.100000000000009</v>
      </c>
      <c r="I53" s="48"/>
      <c r="J53" s="48"/>
      <c r="K53" s="48"/>
      <c r="L53" s="48"/>
      <c r="M53" s="48"/>
      <c r="N53" s="48"/>
      <c r="O53" s="48"/>
      <c r="P53" s="48"/>
      <c r="Q53" s="48"/>
      <c r="R53" s="48">
        <f t="shared" si="20"/>
        <v>94.2</v>
      </c>
    </row>
    <row r="54" spans="1:18" ht="27" customHeight="1">
      <c r="A54" s="23">
        <v>45</v>
      </c>
      <c r="B54" s="41" t="s">
        <v>74</v>
      </c>
      <c r="C54" s="22">
        <v>808</v>
      </c>
      <c r="D54" s="42" t="s">
        <v>27</v>
      </c>
      <c r="E54" s="42" t="s">
        <v>49</v>
      </c>
      <c r="F54" s="42"/>
      <c r="G54" s="43">
        <f>G55+G57</f>
        <v>86</v>
      </c>
      <c r="H54" s="61">
        <f>H55+H57</f>
        <v>90.100000000000009</v>
      </c>
      <c r="I54" s="48">
        <f t="shared" ref="I54:R54" si="21">I55+I57</f>
        <v>0</v>
      </c>
      <c r="J54" s="48">
        <f t="shared" si="21"/>
        <v>0</v>
      </c>
      <c r="K54" s="48">
        <f t="shared" si="21"/>
        <v>0</v>
      </c>
      <c r="L54" s="48">
        <f t="shared" si="21"/>
        <v>0</v>
      </c>
      <c r="M54" s="48">
        <f t="shared" si="21"/>
        <v>0</v>
      </c>
      <c r="N54" s="48">
        <f t="shared" si="21"/>
        <v>0</v>
      </c>
      <c r="O54" s="48">
        <f t="shared" si="21"/>
        <v>0</v>
      </c>
      <c r="P54" s="48">
        <f t="shared" si="21"/>
        <v>0</v>
      </c>
      <c r="Q54" s="48">
        <f t="shared" si="21"/>
        <v>0</v>
      </c>
      <c r="R54" s="48">
        <f t="shared" si="21"/>
        <v>94.2</v>
      </c>
    </row>
    <row r="55" spans="1:18" ht="24.75" customHeight="1">
      <c r="A55" s="34">
        <v>46</v>
      </c>
      <c r="B55" s="41" t="s">
        <v>4</v>
      </c>
      <c r="C55" s="22">
        <v>808</v>
      </c>
      <c r="D55" s="42" t="s">
        <v>27</v>
      </c>
      <c r="E55" s="42" t="s">
        <v>49</v>
      </c>
      <c r="F55" s="42">
        <v>100</v>
      </c>
      <c r="G55" s="43">
        <f>G56</f>
        <v>73.7</v>
      </c>
      <c r="H55" s="61">
        <f>H56</f>
        <v>73.900000000000006</v>
      </c>
      <c r="I55" s="48"/>
      <c r="J55" s="48"/>
      <c r="K55" s="48"/>
      <c r="L55" s="48"/>
      <c r="M55" s="48"/>
      <c r="N55" s="48"/>
      <c r="O55" s="48"/>
      <c r="P55" s="48"/>
      <c r="Q55" s="48"/>
      <c r="R55" s="48">
        <f t="shared" si="20"/>
        <v>73.900000000000006</v>
      </c>
    </row>
    <row r="56" spans="1:18" ht="14.25" customHeight="1" thickBot="1">
      <c r="A56" s="40">
        <v>47</v>
      </c>
      <c r="B56" s="41" t="s">
        <v>40</v>
      </c>
      <c r="C56" s="22">
        <v>808</v>
      </c>
      <c r="D56" s="42" t="s">
        <v>27</v>
      </c>
      <c r="E56" s="42" t="s">
        <v>49</v>
      </c>
      <c r="F56" s="42">
        <v>120</v>
      </c>
      <c r="G56" s="43">
        <v>73.7</v>
      </c>
      <c r="H56" s="61">
        <v>73.900000000000006</v>
      </c>
      <c r="I56" s="48"/>
      <c r="J56" s="48"/>
      <c r="K56" s="48"/>
      <c r="L56" s="48"/>
      <c r="M56" s="48"/>
      <c r="N56" s="48"/>
      <c r="O56" s="48"/>
      <c r="P56" s="48"/>
      <c r="Q56" s="48"/>
      <c r="R56" s="48">
        <v>73.900000000000006</v>
      </c>
    </row>
    <row r="57" spans="1:18" ht="14.25" customHeight="1">
      <c r="A57" s="23">
        <v>48</v>
      </c>
      <c r="B57" s="41" t="s">
        <v>56</v>
      </c>
      <c r="C57" s="22">
        <v>808</v>
      </c>
      <c r="D57" s="42" t="s">
        <v>27</v>
      </c>
      <c r="E57" s="42" t="s">
        <v>49</v>
      </c>
      <c r="F57" s="42">
        <v>200</v>
      </c>
      <c r="G57" s="43">
        <v>12.3</v>
      </c>
      <c r="H57" s="61">
        <v>16.2</v>
      </c>
      <c r="I57" s="48"/>
      <c r="J57" s="48"/>
      <c r="K57" s="48"/>
      <c r="L57" s="48"/>
      <c r="M57" s="48"/>
      <c r="N57" s="48"/>
      <c r="O57" s="48"/>
      <c r="P57" s="48"/>
      <c r="Q57" s="48"/>
      <c r="R57" s="48">
        <v>20.3</v>
      </c>
    </row>
    <row r="58" spans="1:18" ht="14.25" customHeight="1">
      <c r="A58" s="34">
        <v>49</v>
      </c>
      <c r="B58" s="45" t="s">
        <v>7</v>
      </c>
      <c r="C58" s="22">
        <v>808</v>
      </c>
      <c r="D58" s="46" t="s">
        <v>27</v>
      </c>
      <c r="E58" s="46" t="s">
        <v>49</v>
      </c>
      <c r="F58" s="46">
        <v>240</v>
      </c>
      <c r="G58" s="47">
        <v>12.3</v>
      </c>
      <c r="H58" s="61">
        <v>16.2</v>
      </c>
      <c r="I58" s="48"/>
      <c r="J58" s="48"/>
      <c r="K58" s="48"/>
      <c r="L58" s="48"/>
      <c r="M58" s="48"/>
      <c r="N58" s="48"/>
      <c r="O58" s="48"/>
      <c r="P58" s="48"/>
      <c r="Q58" s="48"/>
      <c r="R58" s="48">
        <v>20.3</v>
      </c>
    </row>
    <row r="59" spans="1:18" ht="13.5" thickBot="1">
      <c r="A59" s="40">
        <v>50</v>
      </c>
      <c r="B59" s="62" t="s">
        <v>52</v>
      </c>
      <c r="C59" s="22">
        <v>808</v>
      </c>
      <c r="D59" s="54" t="s">
        <v>46</v>
      </c>
      <c r="E59" s="54"/>
      <c r="F59" s="54"/>
      <c r="G59" s="55">
        <f>G60</f>
        <v>83.7</v>
      </c>
      <c r="H59" s="55">
        <f t="shared" ref="H59:R60" si="22">H60</f>
        <v>63.7</v>
      </c>
      <c r="I59" s="55">
        <f t="shared" si="22"/>
        <v>40</v>
      </c>
      <c r="J59" s="55">
        <f t="shared" si="22"/>
        <v>40</v>
      </c>
      <c r="K59" s="55">
        <f t="shared" si="22"/>
        <v>40</v>
      </c>
      <c r="L59" s="55">
        <f t="shared" si="22"/>
        <v>40</v>
      </c>
      <c r="M59" s="55">
        <f t="shared" si="22"/>
        <v>40</v>
      </c>
      <c r="N59" s="55">
        <f t="shared" si="22"/>
        <v>40</v>
      </c>
      <c r="O59" s="55">
        <f t="shared" si="22"/>
        <v>40</v>
      </c>
      <c r="P59" s="55">
        <f t="shared" si="22"/>
        <v>40</v>
      </c>
      <c r="Q59" s="55">
        <f t="shared" si="22"/>
        <v>40</v>
      </c>
      <c r="R59" s="55">
        <f t="shared" si="22"/>
        <v>63.7</v>
      </c>
    </row>
    <row r="60" spans="1:18" ht="26.25" customHeight="1">
      <c r="A60" s="23">
        <v>51</v>
      </c>
      <c r="B60" s="63" t="s">
        <v>98</v>
      </c>
      <c r="C60" s="22">
        <v>808</v>
      </c>
      <c r="D60" s="46" t="s">
        <v>53</v>
      </c>
      <c r="E60" s="46"/>
      <c r="F60" s="54"/>
      <c r="G60" s="47">
        <f>G61</f>
        <v>83.7</v>
      </c>
      <c r="H60" s="47">
        <f t="shared" si="22"/>
        <v>63.7</v>
      </c>
      <c r="I60" s="47">
        <f t="shared" si="22"/>
        <v>40</v>
      </c>
      <c r="J60" s="47">
        <f t="shared" si="22"/>
        <v>40</v>
      </c>
      <c r="K60" s="47">
        <f t="shared" si="22"/>
        <v>40</v>
      </c>
      <c r="L60" s="47">
        <f t="shared" si="22"/>
        <v>40</v>
      </c>
      <c r="M60" s="47">
        <f t="shared" si="22"/>
        <v>40</v>
      </c>
      <c r="N60" s="47">
        <f t="shared" si="22"/>
        <v>40</v>
      </c>
      <c r="O60" s="47">
        <f t="shared" si="22"/>
        <v>40</v>
      </c>
      <c r="P60" s="47">
        <f t="shared" si="22"/>
        <v>40</v>
      </c>
      <c r="Q60" s="47">
        <f t="shared" si="22"/>
        <v>40</v>
      </c>
      <c r="R60" s="47">
        <f t="shared" si="22"/>
        <v>63.7</v>
      </c>
    </row>
    <row r="61" spans="1:18" ht="25.5">
      <c r="A61" s="34">
        <v>52</v>
      </c>
      <c r="B61" s="52" t="s">
        <v>110</v>
      </c>
      <c r="C61" s="22">
        <v>808</v>
      </c>
      <c r="D61" s="46" t="s">
        <v>53</v>
      </c>
      <c r="E61" s="53" t="s">
        <v>63</v>
      </c>
      <c r="F61" s="54"/>
      <c r="G61" s="47">
        <f>G65+G62</f>
        <v>83.7</v>
      </c>
      <c r="H61" s="47">
        <f t="shared" ref="H61:R61" si="23">H65+H62</f>
        <v>63.7</v>
      </c>
      <c r="I61" s="47">
        <f t="shared" si="23"/>
        <v>40</v>
      </c>
      <c r="J61" s="47">
        <f t="shared" si="23"/>
        <v>40</v>
      </c>
      <c r="K61" s="47">
        <f t="shared" si="23"/>
        <v>40</v>
      </c>
      <c r="L61" s="47">
        <f t="shared" si="23"/>
        <v>40</v>
      </c>
      <c r="M61" s="47">
        <f t="shared" si="23"/>
        <v>40</v>
      </c>
      <c r="N61" s="47">
        <f t="shared" si="23"/>
        <v>40</v>
      </c>
      <c r="O61" s="47">
        <f t="shared" si="23"/>
        <v>40</v>
      </c>
      <c r="P61" s="47">
        <f t="shared" si="23"/>
        <v>40</v>
      </c>
      <c r="Q61" s="47">
        <f t="shared" si="23"/>
        <v>40</v>
      </c>
      <c r="R61" s="47">
        <f t="shared" si="23"/>
        <v>63.7</v>
      </c>
    </row>
    <row r="62" spans="1:18" ht="39.75" customHeight="1" thickBot="1">
      <c r="A62" s="40">
        <v>53</v>
      </c>
      <c r="B62" s="64" t="s">
        <v>111</v>
      </c>
      <c r="C62" s="22">
        <v>808</v>
      </c>
      <c r="D62" s="46" t="s">
        <v>53</v>
      </c>
      <c r="E62" s="53" t="s">
        <v>81</v>
      </c>
      <c r="F62" s="54"/>
      <c r="G62" s="47">
        <f>G63</f>
        <v>37.700000000000003</v>
      </c>
      <c r="H62" s="47">
        <f t="shared" ref="H62:R62" si="24">H63</f>
        <v>17.7</v>
      </c>
      <c r="I62" s="47">
        <f t="shared" si="24"/>
        <v>40</v>
      </c>
      <c r="J62" s="47">
        <f t="shared" si="24"/>
        <v>40</v>
      </c>
      <c r="K62" s="47">
        <f t="shared" si="24"/>
        <v>40</v>
      </c>
      <c r="L62" s="47">
        <f t="shared" si="24"/>
        <v>40</v>
      </c>
      <c r="M62" s="47">
        <f t="shared" si="24"/>
        <v>40</v>
      </c>
      <c r="N62" s="47">
        <f t="shared" si="24"/>
        <v>40</v>
      </c>
      <c r="O62" s="47">
        <f t="shared" si="24"/>
        <v>40</v>
      </c>
      <c r="P62" s="47">
        <f t="shared" si="24"/>
        <v>40</v>
      </c>
      <c r="Q62" s="47">
        <f t="shared" si="24"/>
        <v>40</v>
      </c>
      <c r="R62" s="65">
        <f t="shared" si="24"/>
        <v>17.7</v>
      </c>
    </row>
    <row r="63" spans="1:18" ht="12.75">
      <c r="A63" s="23">
        <v>54</v>
      </c>
      <c r="B63" s="41" t="s">
        <v>56</v>
      </c>
      <c r="C63" s="22">
        <v>808</v>
      </c>
      <c r="D63" s="46" t="s">
        <v>53</v>
      </c>
      <c r="E63" s="53" t="s">
        <v>81</v>
      </c>
      <c r="F63" s="46" t="s">
        <v>36</v>
      </c>
      <c r="G63" s="47">
        <f>G64</f>
        <v>37.700000000000003</v>
      </c>
      <c r="H63" s="47">
        <f t="shared" ref="H63:R63" si="25">H64</f>
        <v>17.7</v>
      </c>
      <c r="I63" s="47">
        <f t="shared" si="25"/>
        <v>40</v>
      </c>
      <c r="J63" s="47">
        <f t="shared" si="25"/>
        <v>40</v>
      </c>
      <c r="K63" s="47">
        <f t="shared" si="25"/>
        <v>40</v>
      </c>
      <c r="L63" s="47">
        <f t="shared" si="25"/>
        <v>40</v>
      </c>
      <c r="M63" s="47">
        <f t="shared" si="25"/>
        <v>40</v>
      </c>
      <c r="N63" s="47">
        <f t="shared" si="25"/>
        <v>40</v>
      </c>
      <c r="O63" s="47">
        <f t="shared" si="25"/>
        <v>40</v>
      </c>
      <c r="P63" s="47">
        <f t="shared" si="25"/>
        <v>40</v>
      </c>
      <c r="Q63" s="47">
        <f t="shared" si="25"/>
        <v>40</v>
      </c>
      <c r="R63" s="65">
        <f t="shared" si="25"/>
        <v>17.7</v>
      </c>
    </row>
    <row r="64" spans="1:18" ht="14.25" customHeight="1">
      <c r="A64" s="34">
        <v>55</v>
      </c>
      <c r="B64" s="45" t="s">
        <v>7</v>
      </c>
      <c r="C64" s="22">
        <v>808</v>
      </c>
      <c r="D64" s="46" t="s">
        <v>53</v>
      </c>
      <c r="E64" s="53" t="s">
        <v>81</v>
      </c>
      <c r="F64" s="46" t="s">
        <v>37</v>
      </c>
      <c r="G64" s="47">
        <v>37.700000000000003</v>
      </c>
      <c r="H64" s="47">
        <v>17.7</v>
      </c>
      <c r="I64" s="47">
        <v>40</v>
      </c>
      <c r="J64" s="47">
        <v>40</v>
      </c>
      <c r="K64" s="47">
        <v>40</v>
      </c>
      <c r="L64" s="47">
        <v>40</v>
      </c>
      <c r="M64" s="47">
        <v>40</v>
      </c>
      <c r="N64" s="47">
        <v>40</v>
      </c>
      <c r="O64" s="47">
        <v>40</v>
      </c>
      <c r="P64" s="47">
        <v>40</v>
      </c>
      <c r="Q64" s="47">
        <v>40</v>
      </c>
      <c r="R64" s="65">
        <v>17.7</v>
      </c>
    </row>
    <row r="65" spans="1:18" ht="39.75" customHeight="1" thickBot="1">
      <c r="A65" s="40">
        <v>56</v>
      </c>
      <c r="B65" s="45" t="s">
        <v>123</v>
      </c>
      <c r="C65" s="22">
        <v>808</v>
      </c>
      <c r="D65" s="46" t="s">
        <v>53</v>
      </c>
      <c r="E65" s="46" t="s">
        <v>122</v>
      </c>
      <c r="F65" s="46"/>
      <c r="G65" s="66">
        <f>G66</f>
        <v>46</v>
      </c>
      <c r="H65" s="50">
        <f t="shared" ref="H65:R66" si="26">H66</f>
        <v>46</v>
      </c>
      <c r="I65" s="50">
        <f t="shared" si="26"/>
        <v>0</v>
      </c>
      <c r="J65" s="50">
        <f t="shared" si="26"/>
        <v>0</v>
      </c>
      <c r="K65" s="50">
        <f t="shared" si="26"/>
        <v>0</v>
      </c>
      <c r="L65" s="50">
        <f t="shared" si="26"/>
        <v>0</v>
      </c>
      <c r="M65" s="50">
        <f t="shared" si="26"/>
        <v>0</v>
      </c>
      <c r="N65" s="50">
        <f t="shared" si="26"/>
        <v>0</v>
      </c>
      <c r="O65" s="50">
        <f t="shared" si="26"/>
        <v>0</v>
      </c>
      <c r="P65" s="50">
        <f t="shared" si="26"/>
        <v>0</v>
      </c>
      <c r="Q65" s="50">
        <f t="shared" si="26"/>
        <v>0</v>
      </c>
      <c r="R65" s="51">
        <f t="shared" si="26"/>
        <v>46</v>
      </c>
    </row>
    <row r="66" spans="1:18" ht="14.25" customHeight="1">
      <c r="A66" s="23">
        <v>57</v>
      </c>
      <c r="B66" s="41" t="s">
        <v>56</v>
      </c>
      <c r="C66" s="22">
        <v>808</v>
      </c>
      <c r="D66" s="46" t="s">
        <v>53</v>
      </c>
      <c r="E66" s="46" t="s">
        <v>122</v>
      </c>
      <c r="F66" s="46" t="s">
        <v>36</v>
      </c>
      <c r="G66" s="66">
        <f>G67</f>
        <v>46</v>
      </c>
      <c r="H66" s="50">
        <f t="shared" si="26"/>
        <v>46</v>
      </c>
      <c r="I66" s="50">
        <f t="shared" si="26"/>
        <v>0</v>
      </c>
      <c r="J66" s="50">
        <f t="shared" si="26"/>
        <v>0</v>
      </c>
      <c r="K66" s="50">
        <f t="shared" si="26"/>
        <v>0</v>
      </c>
      <c r="L66" s="50">
        <f t="shared" si="26"/>
        <v>0</v>
      </c>
      <c r="M66" s="50">
        <f t="shared" si="26"/>
        <v>0</v>
      </c>
      <c r="N66" s="50">
        <f t="shared" si="26"/>
        <v>0</v>
      </c>
      <c r="O66" s="50">
        <f t="shared" si="26"/>
        <v>0</v>
      </c>
      <c r="P66" s="50">
        <f t="shared" si="26"/>
        <v>0</v>
      </c>
      <c r="Q66" s="50">
        <f t="shared" si="26"/>
        <v>0</v>
      </c>
      <c r="R66" s="51">
        <f t="shared" si="26"/>
        <v>46</v>
      </c>
    </row>
    <row r="67" spans="1:18" ht="14.25" customHeight="1">
      <c r="A67" s="34">
        <v>58</v>
      </c>
      <c r="B67" s="45" t="s">
        <v>7</v>
      </c>
      <c r="C67" s="22">
        <v>808</v>
      </c>
      <c r="D67" s="46" t="s">
        <v>53</v>
      </c>
      <c r="E67" s="46" t="s">
        <v>122</v>
      </c>
      <c r="F67" s="46" t="s">
        <v>37</v>
      </c>
      <c r="G67" s="66">
        <v>46</v>
      </c>
      <c r="H67" s="50">
        <v>46</v>
      </c>
      <c r="I67" s="50"/>
      <c r="J67" s="50"/>
      <c r="K67" s="50"/>
      <c r="L67" s="50"/>
      <c r="M67" s="50"/>
      <c r="N67" s="50"/>
      <c r="O67" s="50"/>
      <c r="P67" s="50"/>
      <c r="Q67" s="50"/>
      <c r="R67" s="39">
        <v>46</v>
      </c>
    </row>
    <row r="68" spans="1:18" ht="13.5" thickBot="1">
      <c r="A68" s="40">
        <v>59</v>
      </c>
      <c r="B68" s="29" t="s">
        <v>32</v>
      </c>
      <c r="C68" s="22">
        <v>808</v>
      </c>
      <c r="D68" s="30" t="s">
        <v>33</v>
      </c>
      <c r="E68" s="30"/>
      <c r="F68" s="30"/>
      <c r="G68" s="32">
        <f t="shared" ref="G68:R79" si="27">G69</f>
        <v>912.1</v>
      </c>
      <c r="H68" s="32">
        <f t="shared" si="27"/>
        <v>298.60000000000002</v>
      </c>
      <c r="I68" s="32">
        <f t="shared" si="27"/>
        <v>0</v>
      </c>
      <c r="J68" s="32">
        <f t="shared" si="27"/>
        <v>0</v>
      </c>
      <c r="K68" s="32">
        <f t="shared" si="27"/>
        <v>0</v>
      </c>
      <c r="L68" s="32">
        <f t="shared" si="27"/>
        <v>0</v>
      </c>
      <c r="M68" s="32">
        <f t="shared" si="27"/>
        <v>0</v>
      </c>
      <c r="N68" s="32">
        <f t="shared" si="27"/>
        <v>0</v>
      </c>
      <c r="O68" s="32">
        <f t="shared" si="27"/>
        <v>0</v>
      </c>
      <c r="P68" s="32">
        <f t="shared" si="27"/>
        <v>0</v>
      </c>
      <c r="Q68" s="32">
        <f t="shared" si="27"/>
        <v>0</v>
      </c>
      <c r="R68" s="32">
        <f t="shared" si="27"/>
        <v>305.7</v>
      </c>
    </row>
    <row r="69" spans="1:18" ht="12.75">
      <c r="A69" s="23">
        <v>60</v>
      </c>
      <c r="B69" s="58" t="s">
        <v>34</v>
      </c>
      <c r="C69" s="22">
        <v>808</v>
      </c>
      <c r="D69" s="57" t="s">
        <v>35</v>
      </c>
      <c r="E69" s="57"/>
      <c r="F69" s="57"/>
      <c r="G69" s="59">
        <f>G70</f>
        <v>912.1</v>
      </c>
      <c r="H69" s="59">
        <f t="shared" si="27"/>
        <v>298.60000000000002</v>
      </c>
      <c r="I69" s="59">
        <f t="shared" si="27"/>
        <v>0</v>
      </c>
      <c r="J69" s="59">
        <f t="shared" si="27"/>
        <v>0</v>
      </c>
      <c r="K69" s="59">
        <f t="shared" si="27"/>
        <v>0</v>
      </c>
      <c r="L69" s="59">
        <f t="shared" si="27"/>
        <v>0</v>
      </c>
      <c r="M69" s="59">
        <f t="shared" si="27"/>
        <v>0</v>
      </c>
      <c r="N69" s="59">
        <f t="shared" si="27"/>
        <v>0</v>
      </c>
      <c r="O69" s="59">
        <f t="shared" si="27"/>
        <v>0</v>
      </c>
      <c r="P69" s="59">
        <f t="shared" si="27"/>
        <v>0</v>
      </c>
      <c r="Q69" s="59">
        <f t="shared" si="27"/>
        <v>0</v>
      </c>
      <c r="R69" s="59">
        <f t="shared" si="27"/>
        <v>305.7</v>
      </c>
    </row>
    <row r="70" spans="1:18" ht="25.5">
      <c r="A70" s="34">
        <v>61</v>
      </c>
      <c r="B70" s="67" t="s">
        <v>112</v>
      </c>
      <c r="C70" s="22">
        <v>808</v>
      </c>
      <c r="D70" s="42" t="s">
        <v>35</v>
      </c>
      <c r="E70" s="42" t="s">
        <v>84</v>
      </c>
      <c r="F70" s="42"/>
      <c r="G70" s="43">
        <f t="shared" si="27"/>
        <v>912.1</v>
      </c>
      <c r="H70" s="61">
        <f t="shared" ref="H70:H79" si="28">H71</f>
        <v>298.60000000000002</v>
      </c>
      <c r="I70" s="61">
        <f t="shared" ref="I70:R70" si="29">I71</f>
        <v>0</v>
      </c>
      <c r="J70" s="61">
        <f t="shared" si="29"/>
        <v>0</v>
      </c>
      <c r="K70" s="61">
        <f t="shared" si="29"/>
        <v>0</v>
      </c>
      <c r="L70" s="61">
        <f t="shared" si="29"/>
        <v>0</v>
      </c>
      <c r="M70" s="61">
        <f t="shared" si="29"/>
        <v>0</v>
      </c>
      <c r="N70" s="61">
        <f t="shared" si="29"/>
        <v>0</v>
      </c>
      <c r="O70" s="61">
        <f t="shared" si="29"/>
        <v>0</v>
      </c>
      <c r="P70" s="61">
        <f t="shared" si="29"/>
        <v>0</v>
      </c>
      <c r="Q70" s="61">
        <f t="shared" si="29"/>
        <v>0</v>
      </c>
      <c r="R70" s="61">
        <f t="shared" si="29"/>
        <v>305.7</v>
      </c>
    </row>
    <row r="71" spans="1:18" ht="13.5" customHeight="1" thickBot="1">
      <c r="A71" s="40">
        <v>62</v>
      </c>
      <c r="B71" s="52" t="s">
        <v>113</v>
      </c>
      <c r="C71" s="22">
        <v>808</v>
      </c>
      <c r="D71" s="42" t="s">
        <v>35</v>
      </c>
      <c r="E71" s="42" t="s">
        <v>83</v>
      </c>
      <c r="F71" s="30"/>
      <c r="G71" s="43">
        <f>G78+G77+G72</f>
        <v>912.1</v>
      </c>
      <c r="H71" s="43">
        <f t="shared" ref="H71:R71" si="30">H78</f>
        <v>298.60000000000002</v>
      </c>
      <c r="I71" s="43">
        <f t="shared" si="30"/>
        <v>0</v>
      </c>
      <c r="J71" s="43">
        <f t="shared" si="30"/>
        <v>0</v>
      </c>
      <c r="K71" s="43">
        <f t="shared" si="30"/>
        <v>0</v>
      </c>
      <c r="L71" s="43">
        <f t="shared" si="30"/>
        <v>0</v>
      </c>
      <c r="M71" s="43">
        <f t="shared" si="30"/>
        <v>0</v>
      </c>
      <c r="N71" s="43">
        <f t="shared" si="30"/>
        <v>0</v>
      </c>
      <c r="O71" s="43">
        <f t="shared" si="30"/>
        <v>0</v>
      </c>
      <c r="P71" s="43">
        <f t="shared" si="30"/>
        <v>0</v>
      </c>
      <c r="Q71" s="43">
        <f t="shared" si="30"/>
        <v>0</v>
      </c>
      <c r="R71" s="43">
        <f t="shared" si="30"/>
        <v>305.7</v>
      </c>
    </row>
    <row r="72" spans="1:18" ht="41.25" customHeight="1">
      <c r="A72" s="23">
        <v>63</v>
      </c>
      <c r="B72" s="52" t="s">
        <v>128</v>
      </c>
      <c r="C72" s="22">
        <v>808</v>
      </c>
      <c r="D72" s="42" t="s">
        <v>35</v>
      </c>
      <c r="E72" s="42" t="s">
        <v>129</v>
      </c>
      <c r="F72" s="30"/>
      <c r="G72" s="43">
        <v>105.6</v>
      </c>
      <c r="H72" s="43">
        <v>0</v>
      </c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</row>
    <row r="73" spans="1:18" ht="13.5" customHeight="1">
      <c r="A73" s="34">
        <v>64</v>
      </c>
      <c r="B73" s="41" t="s">
        <v>56</v>
      </c>
      <c r="C73" s="22">
        <v>808</v>
      </c>
      <c r="D73" s="42" t="s">
        <v>35</v>
      </c>
      <c r="E73" s="42" t="s">
        <v>129</v>
      </c>
      <c r="F73" s="30"/>
      <c r="G73" s="43">
        <v>105.6</v>
      </c>
      <c r="H73" s="43">
        <v>0</v>
      </c>
      <c r="I73" s="43"/>
      <c r="J73" s="43"/>
      <c r="K73" s="43"/>
      <c r="L73" s="43"/>
      <c r="M73" s="43"/>
      <c r="N73" s="43"/>
      <c r="O73" s="43"/>
      <c r="P73" s="43"/>
      <c r="Q73" s="43"/>
      <c r="R73" s="43">
        <v>0</v>
      </c>
    </row>
    <row r="74" spans="1:18" ht="13.5" customHeight="1" thickBot="1">
      <c r="A74" s="40">
        <v>65</v>
      </c>
      <c r="B74" s="45" t="s">
        <v>7</v>
      </c>
      <c r="C74" s="22">
        <v>808</v>
      </c>
      <c r="D74" s="42" t="s">
        <v>35</v>
      </c>
      <c r="E74" s="42" t="s">
        <v>129</v>
      </c>
      <c r="F74" s="30"/>
      <c r="G74" s="43">
        <v>105.6</v>
      </c>
      <c r="H74" s="43">
        <v>0</v>
      </c>
      <c r="I74" s="43"/>
      <c r="J74" s="43"/>
      <c r="K74" s="43"/>
      <c r="L74" s="43"/>
      <c r="M74" s="43"/>
      <c r="N74" s="43"/>
      <c r="O74" s="43"/>
      <c r="P74" s="43"/>
      <c r="Q74" s="43"/>
      <c r="R74" s="43">
        <v>0</v>
      </c>
    </row>
    <row r="75" spans="1:18" ht="52.5" customHeight="1">
      <c r="A75" s="23">
        <v>66</v>
      </c>
      <c r="B75" s="52" t="s">
        <v>124</v>
      </c>
      <c r="C75" s="22">
        <v>808</v>
      </c>
      <c r="D75" s="42" t="s">
        <v>35</v>
      </c>
      <c r="E75" s="42" t="s">
        <v>125</v>
      </c>
      <c r="F75" s="30"/>
      <c r="G75" s="43">
        <v>336.5</v>
      </c>
      <c r="H75" s="43">
        <v>0</v>
      </c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</row>
    <row r="76" spans="1:18" ht="13.5" customHeight="1">
      <c r="A76" s="34">
        <v>67</v>
      </c>
      <c r="B76" s="41" t="s">
        <v>56</v>
      </c>
      <c r="C76" s="22">
        <v>808</v>
      </c>
      <c r="D76" s="42" t="s">
        <v>35</v>
      </c>
      <c r="E76" s="42" t="s">
        <v>125</v>
      </c>
      <c r="F76" s="42" t="s">
        <v>36</v>
      </c>
      <c r="G76" s="43">
        <v>336.5</v>
      </c>
      <c r="H76" s="43">
        <v>0</v>
      </c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</row>
    <row r="77" spans="1:18" ht="12.75" customHeight="1" thickBot="1">
      <c r="A77" s="40">
        <v>68</v>
      </c>
      <c r="B77" s="45" t="s">
        <v>7</v>
      </c>
      <c r="C77" s="22">
        <v>808</v>
      </c>
      <c r="D77" s="42" t="s">
        <v>35</v>
      </c>
      <c r="E77" s="42" t="s">
        <v>125</v>
      </c>
      <c r="F77" s="42" t="s">
        <v>37</v>
      </c>
      <c r="G77" s="43">
        <f>333.2+3.3</f>
        <v>336.5</v>
      </c>
      <c r="H77" s="43">
        <v>0</v>
      </c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</row>
    <row r="78" spans="1:18" ht="64.5" customHeight="1">
      <c r="A78" s="23">
        <v>69</v>
      </c>
      <c r="B78" s="52" t="s">
        <v>114</v>
      </c>
      <c r="C78" s="22">
        <v>808</v>
      </c>
      <c r="D78" s="42" t="s">
        <v>35</v>
      </c>
      <c r="E78" s="53" t="s">
        <v>82</v>
      </c>
      <c r="F78" s="30"/>
      <c r="G78" s="43">
        <f t="shared" si="27"/>
        <v>470</v>
      </c>
      <c r="H78" s="61">
        <f t="shared" si="28"/>
        <v>298.60000000000002</v>
      </c>
      <c r="I78" s="61">
        <f t="shared" ref="I78:R78" si="31">I79</f>
        <v>0</v>
      </c>
      <c r="J78" s="61">
        <f t="shared" si="31"/>
        <v>0</v>
      </c>
      <c r="K78" s="61">
        <f t="shared" si="31"/>
        <v>0</v>
      </c>
      <c r="L78" s="61">
        <f t="shared" si="31"/>
        <v>0</v>
      </c>
      <c r="M78" s="61">
        <f t="shared" si="31"/>
        <v>0</v>
      </c>
      <c r="N78" s="61">
        <f t="shared" si="31"/>
        <v>0</v>
      </c>
      <c r="O78" s="61">
        <f t="shared" si="31"/>
        <v>0</v>
      </c>
      <c r="P78" s="61">
        <f t="shared" si="31"/>
        <v>0</v>
      </c>
      <c r="Q78" s="61">
        <f t="shared" si="31"/>
        <v>0</v>
      </c>
      <c r="R78" s="61">
        <f t="shared" si="31"/>
        <v>305.7</v>
      </c>
    </row>
    <row r="79" spans="1:18" ht="13.5" customHeight="1">
      <c r="A79" s="34">
        <v>70</v>
      </c>
      <c r="B79" s="41" t="s">
        <v>56</v>
      </c>
      <c r="C79" s="22">
        <v>808</v>
      </c>
      <c r="D79" s="42" t="s">
        <v>35</v>
      </c>
      <c r="E79" s="42" t="s">
        <v>82</v>
      </c>
      <c r="F79" s="42" t="s">
        <v>36</v>
      </c>
      <c r="G79" s="43">
        <f t="shared" si="27"/>
        <v>470</v>
      </c>
      <c r="H79" s="61">
        <f t="shared" si="28"/>
        <v>298.60000000000002</v>
      </c>
      <c r="I79" s="61">
        <f t="shared" ref="I79:R79" si="32">I80</f>
        <v>0</v>
      </c>
      <c r="J79" s="61">
        <f t="shared" si="32"/>
        <v>0</v>
      </c>
      <c r="K79" s="61">
        <f t="shared" si="32"/>
        <v>0</v>
      </c>
      <c r="L79" s="61">
        <f t="shared" si="32"/>
        <v>0</v>
      </c>
      <c r="M79" s="61">
        <f t="shared" si="32"/>
        <v>0</v>
      </c>
      <c r="N79" s="61">
        <f t="shared" si="32"/>
        <v>0</v>
      </c>
      <c r="O79" s="61">
        <f t="shared" si="32"/>
        <v>0</v>
      </c>
      <c r="P79" s="61">
        <f t="shared" si="32"/>
        <v>0</v>
      </c>
      <c r="Q79" s="61">
        <f t="shared" si="32"/>
        <v>0</v>
      </c>
      <c r="R79" s="61">
        <f t="shared" si="32"/>
        <v>305.7</v>
      </c>
    </row>
    <row r="80" spans="1:18" ht="14.25" customHeight="1" thickBot="1">
      <c r="A80" s="40">
        <v>71</v>
      </c>
      <c r="B80" s="45" t="s">
        <v>7</v>
      </c>
      <c r="C80" s="22">
        <v>808</v>
      </c>
      <c r="D80" s="46" t="s">
        <v>35</v>
      </c>
      <c r="E80" s="46" t="s">
        <v>82</v>
      </c>
      <c r="F80" s="46" t="s">
        <v>37</v>
      </c>
      <c r="G80" s="47">
        <f>473.3-3.3</f>
        <v>470</v>
      </c>
      <c r="H80" s="61">
        <v>298.60000000000002</v>
      </c>
      <c r="I80" s="61"/>
      <c r="J80" s="61"/>
      <c r="K80" s="61"/>
      <c r="L80" s="61"/>
      <c r="M80" s="61"/>
      <c r="N80" s="61"/>
      <c r="O80" s="61"/>
      <c r="P80" s="61"/>
      <c r="Q80" s="61"/>
      <c r="R80" s="61">
        <v>305.7</v>
      </c>
    </row>
    <row r="81" spans="1:18" ht="12.75">
      <c r="A81" s="23">
        <v>72</v>
      </c>
      <c r="B81" s="29" t="s">
        <v>12</v>
      </c>
      <c r="C81" s="22">
        <v>808</v>
      </c>
      <c r="D81" s="30" t="s">
        <v>28</v>
      </c>
      <c r="E81" s="30"/>
      <c r="F81" s="30"/>
      <c r="G81" s="32">
        <f>G88+G82</f>
        <v>1713.8</v>
      </c>
      <c r="H81" s="31">
        <f t="shared" ref="H81:R81" si="33">H88+H82</f>
        <v>455.20000000000005</v>
      </c>
      <c r="I81" s="31">
        <f t="shared" si="33"/>
        <v>134.9</v>
      </c>
      <c r="J81" s="31">
        <f t="shared" si="33"/>
        <v>134.9</v>
      </c>
      <c r="K81" s="31">
        <f t="shared" si="33"/>
        <v>134.9</v>
      </c>
      <c r="L81" s="31">
        <f t="shared" si="33"/>
        <v>134.9</v>
      </c>
      <c r="M81" s="31">
        <f t="shared" si="33"/>
        <v>134.9</v>
      </c>
      <c r="N81" s="31">
        <f t="shared" si="33"/>
        <v>134.9</v>
      </c>
      <c r="O81" s="31">
        <f t="shared" si="33"/>
        <v>134.9</v>
      </c>
      <c r="P81" s="31">
        <f t="shared" si="33"/>
        <v>134.9</v>
      </c>
      <c r="Q81" s="31">
        <f t="shared" si="33"/>
        <v>134.9</v>
      </c>
      <c r="R81" s="31">
        <f t="shared" si="33"/>
        <v>455.20000000000005</v>
      </c>
    </row>
    <row r="82" spans="1:18" ht="12.75">
      <c r="A82" s="34">
        <v>73</v>
      </c>
      <c r="B82" s="58" t="s">
        <v>94</v>
      </c>
      <c r="C82" s="22">
        <v>808</v>
      </c>
      <c r="D82" s="57" t="s">
        <v>95</v>
      </c>
      <c r="E82" s="57"/>
      <c r="F82" s="57"/>
      <c r="G82" s="59">
        <v>233.2</v>
      </c>
      <c r="H82" s="59">
        <f>H83</f>
        <v>36</v>
      </c>
      <c r="I82" s="59">
        <f t="shared" ref="I82:R82" si="34">I83</f>
        <v>0</v>
      </c>
      <c r="J82" s="59">
        <f t="shared" si="34"/>
        <v>0</v>
      </c>
      <c r="K82" s="59">
        <f t="shared" si="34"/>
        <v>0</v>
      </c>
      <c r="L82" s="59">
        <f t="shared" si="34"/>
        <v>0</v>
      </c>
      <c r="M82" s="59">
        <f t="shared" si="34"/>
        <v>0</v>
      </c>
      <c r="N82" s="59">
        <f t="shared" si="34"/>
        <v>0</v>
      </c>
      <c r="O82" s="59">
        <f t="shared" si="34"/>
        <v>0</v>
      </c>
      <c r="P82" s="59">
        <f t="shared" si="34"/>
        <v>0</v>
      </c>
      <c r="Q82" s="59">
        <f t="shared" si="34"/>
        <v>0</v>
      </c>
      <c r="R82" s="59">
        <f t="shared" si="34"/>
        <v>36</v>
      </c>
    </row>
    <row r="83" spans="1:18" ht="15" customHeight="1" thickBot="1">
      <c r="A83" s="40">
        <v>74</v>
      </c>
      <c r="B83" s="41" t="s">
        <v>68</v>
      </c>
      <c r="C83" s="22">
        <v>808</v>
      </c>
      <c r="D83" s="57" t="s">
        <v>95</v>
      </c>
      <c r="E83" s="57" t="s">
        <v>44</v>
      </c>
      <c r="F83" s="57"/>
      <c r="G83" s="37">
        <v>233.2</v>
      </c>
      <c r="H83" s="37">
        <f>H84</f>
        <v>36</v>
      </c>
      <c r="I83" s="37">
        <f t="shared" ref="I83:R83" si="35">I84</f>
        <v>0</v>
      </c>
      <c r="J83" s="37">
        <f t="shared" si="35"/>
        <v>0</v>
      </c>
      <c r="K83" s="37">
        <f t="shared" si="35"/>
        <v>0</v>
      </c>
      <c r="L83" s="37">
        <f t="shared" si="35"/>
        <v>0</v>
      </c>
      <c r="M83" s="37">
        <f t="shared" si="35"/>
        <v>0</v>
      </c>
      <c r="N83" s="37">
        <f t="shared" si="35"/>
        <v>0</v>
      </c>
      <c r="O83" s="37">
        <f t="shared" si="35"/>
        <v>0</v>
      </c>
      <c r="P83" s="37">
        <f t="shared" si="35"/>
        <v>0</v>
      </c>
      <c r="Q83" s="37">
        <f t="shared" si="35"/>
        <v>0</v>
      </c>
      <c r="R83" s="37">
        <f t="shared" si="35"/>
        <v>36</v>
      </c>
    </row>
    <row r="84" spans="1:18" ht="15" customHeight="1">
      <c r="A84" s="23">
        <v>75</v>
      </c>
      <c r="B84" s="41" t="s">
        <v>69</v>
      </c>
      <c r="C84" s="22">
        <v>808</v>
      </c>
      <c r="D84" s="36" t="s">
        <v>95</v>
      </c>
      <c r="E84" s="36" t="s">
        <v>43</v>
      </c>
      <c r="F84" s="57"/>
      <c r="G84" s="37">
        <v>233.2</v>
      </c>
      <c r="H84" s="37">
        <f>H85</f>
        <v>36</v>
      </c>
      <c r="I84" s="37">
        <f t="shared" ref="I84:R84" si="36">I85</f>
        <v>0</v>
      </c>
      <c r="J84" s="37">
        <f t="shared" si="36"/>
        <v>0</v>
      </c>
      <c r="K84" s="37">
        <f t="shared" si="36"/>
        <v>0</v>
      </c>
      <c r="L84" s="37">
        <f t="shared" si="36"/>
        <v>0</v>
      </c>
      <c r="M84" s="37">
        <f t="shared" si="36"/>
        <v>0</v>
      </c>
      <c r="N84" s="37">
        <f t="shared" si="36"/>
        <v>0</v>
      </c>
      <c r="O84" s="37">
        <f t="shared" si="36"/>
        <v>0</v>
      </c>
      <c r="P84" s="37">
        <f t="shared" si="36"/>
        <v>0</v>
      </c>
      <c r="Q84" s="37">
        <f t="shared" si="36"/>
        <v>0</v>
      </c>
      <c r="R84" s="37">
        <f t="shared" si="36"/>
        <v>36</v>
      </c>
    </row>
    <row r="85" spans="1:18" ht="26.25" customHeight="1">
      <c r="A85" s="34">
        <v>76</v>
      </c>
      <c r="B85" s="35" t="s">
        <v>96</v>
      </c>
      <c r="C85" s="22">
        <v>808</v>
      </c>
      <c r="D85" s="36" t="s">
        <v>95</v>
      </c>
      <c r="E85" s="36" t="s">
        <v>97</v>
      </c>
      <c r="F85" s="57"/>
      <c r="G85" s="37">
        <v>233.2</v>
      </c>
      <c r="H85" s="37">
        <f>H86</f>
        <v>36</v>
      </c>
      <c r="I85" s="37">
        <f t="shared" ref="I85:R85" si="37">I86</f>
        <v>0</v>
      </c>
      <c r="J85" s="37">
        <f t="shared" si="37"/>
        <v>0</v>
      </c>
      <c r="K85" s="37">
        <f t="shared" si="37"/>
        <v>0</v>
      </c>
      <c r="L85" s="37">
        <f t="shared" si="37"/>
        <v>0</v>
      </c>
      <c r="M85" s="37">
        <f t="shared" si="37"/>
        <v>0</v>
      </c>
      <c r="N85" s="37">
        <f t="shared" si="37"/>
        <v>0</v>
      </c>
      <c r="O85" s="37">
        <f t="shared" si="37"/>
        <v>0</v>
      </c>
      <c r="P85" s="37">
        <f t="shared" si="37"/>
        <v>0</v>
      </c>
      <c r="Q85" s="37">
        <f t="shared" si="37"/>
        <v>0</v>
      </c>
      <c r="R85" s="37">
        <f t="shared" si="37"/>
        <v>36</v>
      </c>
    </row>
    <row r="86" spans="1:18" ht="15" customHeight="1" thickBot="1">
      <c r="A86" s="40">
        <v>77</v>
      </c>
      <c r="B86" s="41" t="s">
        <v>56</v>
      </c>
      <c r="C86" s="22">
        <v>808</v>
      </c>
      <c r="D86" s="36" t="s">
        <v>95</v>
      </c>
      <c r="E86" s="36" t="s">
        <v>97</v>
      </c>
      <c r="F86" s="36" t="s">
        <v>36</v>
      </c>
      <c r="G86" s="37">
        <v>233.2</v>
      </c>
      <c r="H86" s="37">
        <f>H87</f>
        <v>36</v>
      </c>
      <c r="I86" s="37">
        <f t="shared" ref="I86:R86" si="38">I87</f>
        <v>0</v>
      </c>
      <c r="J86" s="37">
        <f t="shared" si="38"/>
        <v>0</v>
      </c>
      <c r="K86" s="37">
        <f t="shared" si="38"/>
        <v>0</v>
      </c>
      <c r="L86" s="37">
        <f t="shared" si="38"/>
        <v>0</v>
      </c>
      <c r="M86" s="37">
        <f t="shared" si="38"/>
        <v>0</v>
      </c>
      <c r="N86" s="37">
        <f t="shared" si="38"/>
        <v>0</v>
      </c>
      <c r="O86" s="37">
        <f t="shared" si="38"/>
        <v>0</v>
      </c>
      <c r="P86" s="37">
        <f t="shared" si="38"/>
        <v>0</v>
      </c>
      <c r="Q86" s="37">
        <f t="shared" si="38"/>
        <v>0</v>
      </c>
      <c r="R86" s="37">
        <f t="shared" si="38"/>
        <v>36</v>
      </c>
    </row>
    <row r="87" spans="1:18" ht="14.25" customHeight="1">
      <c r="A87" s="23">
        <v>78</v>
      </c>
      <c r="B87" s="41" t="s">
        <v>7</v>
      </c>
      <c r="C87" s="22">
        <v>808</v>
      </c>
      <c r="D87" s="36" t="s">
        <v>95</v>
      </c>
      <c r="E87" s="36" t="s">
        <v>97</v>
      </c>
      <c r="F87" s="36" t="s">
        <v>37</v>
      </c>
      <c r="G87" s="37">
        <v>233.2</v>
      </c>
      <c r="H87" s="37">
        <v>36</v>
      </c>
      <c r="I87" s="37"/>
      <c r="J87" s="37"/>
      <c r="K87" s="37"/>
      <c r="L87" s="37"/>
      <c r="M87" s="37"/>
      <c r="N87" s="37"/>
      <c r="O87" s="37"/>
      <c r="P87" s="37"/>
      <c r="Q87" s="37"/>
      <c r="R87" s="68">
        <v>36</v>
      </c>
    </row>
    <row r="88" spans="1:18" ht="12.75">
      <c r="A88" s="34">
        <v>79</v>
      </c>
      <c r="B88" s="58" t="s">
        <v>13</v>
      </c>
      <c r="C88" s="22">
        <v>808</v>
      </c>
      <c r="D88" s="57" t="s">
        <v>29</v>
      </c>
      <c r="E88" s="57"/>
      <c r="F88" s="57"/>
      <c r="G88" s="59">
        <f>G89+G111</f>
        <v>1480.6</v>
      </c>
      <c r="H88" s="69">
        <f t="shared" ref="G88:R95" si="39">H89</f>
        <v>419.20000000000005</v>
      </c>
      <c r="I88" s="69">
        <f t="shared" si="39"/>
        <v>134.9</v>
      </c>
      <c r="J88" s="69">
        <f t="shared" si="39"/>
        <v>134.9</v>
      </c>
      <c r="K88" s="69">
        <f t="shared" si="39"/>
        <v>134.9</v>
      </c>
      <c r="L88" s="69">
        <f t="shared" si="39"/>
        <v>134.9</v>
      </c>
      <c r="M88" s="69">
        <f t="shared" si="39"/>
        <v>134.9</v>
      </c>
      <c r="N88" s="69">
        <f t="shared" si="39"/>
        <v>134.9</v>
      </c>
      <c r="O88" s="69">
        <f t="shared" si="39"/>
        <v>134.9</v>
      </c>
      <c r="P88" s="69">
        <f t="shared" si="39"/>
        <v>134.9</v>
      </c>
      <c r="Q88" s="69">
        <f t="shared" si="39"/>
        <v>134.9</v>
      </c>
      <c r="R88" s="33">
        <f t="shared" si="39"/>
        <v>419.20000000000005</v>
      </c>
    </row>
    <row r="89" spans="1:18" ht="26.25" thickBot="1">
      <c r="A89" s="40">
        <v>80</v>
      </c>
      <c r="B89" s="67" t="s">
        <v>112</v>
      </c>
      <c r="C89" s="22">
        <v>808</v>
      </c>
      <c r="D89" s="42" t="s">
        <v>29</v>
      </c>
      <c r="E89" s="42" t="s">
        <v>84</v>
      </c>
      <c r="F89" s="42"/>
      <c r="G89" s="43">
        <f t="shared" si="39"/>
        <v>1236.1999999999998</v>
      </c>
      <c r="H89" s="44">
        <f t="shared" si="39"/>
        <v>419.20000000000005</v>
      </c>
      <c r="I89" s="44">
        <f t="shared" si="39"/>
        <v>134.9</v>
      </c>
      <c r="J89" s="44">
        <f t="shared" si="39"/>
        <v>134.9</v>
      </c>
      <c r="K89" s="44">
        <f t="shared" si="39"/>
        <v>134.9</v>
      </c>
      <c r="L89" s="44">
        <f t="shared" si="39"/>
        <v>134.9</v>
      </c>
      <c r="M89" s="44">
        <f t="shared" si="39"/>
        <v>134.9</v>
      </c>
      <c r="N89" s="44">
        <f t="shared" si="39"/>
        <v>134.9</v>
      </c>
      <c r="O89" s="44">
        <f t="shared" si="39"/>
        <v>134.9</v>
      </c>
      <c r="P89" s="44">
        <f t="shared" si="39"/>
        <v>134.9</v>
      </c>
      <c r="Q89" s="44">
        <f t="shared" si="39"/>
        <v>134.9</v>
      </c>
      <c r="R89" s="39">
        <f t="shared" si="39"/>
        <v>419.20000000000005</v>
      </c>
    </row>
    <row r="90" spans="1:18" ht="13.5" customHeight="1">
      <c r="A90" s="23">
        <v>81</v>
      </c>
      <c r="B90" s="52" t="s">
        <v>115</v>
      </c>
      <c r="C90" s="22">
        <v>808</v>
      </c>
      <c r="D90" s="42" t="s">
        <v>29</v>
      </c>
      <c r="E90" s="42" t="s">
        <v>85</v>
      </c>
      <c r="F90" s="42"/>
      <c r="G90" s="43">
        <f>G94+G97+G100+G103+G106+G108+G91</f>
        <v>1236.1999999999998</v>
      </c>
      <c r="H90" s="44">
        <f t="shared" ref="H90:R90" si="40">H94+H97+H100+H103+H106+H108</f>
        <v>419.20000000000005</v>
      </c>
      <c r="I90" s="44">
        <f t="shared" si="40"/>
        <v>134.9</v>
      </c>
      <c r="J90" s="44">
        <f t="shared" si="40"/>
        <v>134.9</v>
      </c>
      <c r="K90" s="44">
        <f t="shared" si="40"/>
        <v>134.9</v>
      </c>
      <c r="L90" s="44">
        <f t="shared" si="40"/>
        <v>134.9</v>
      </c>
      <c r="M90" s="44">
        <f t="shared" si="40"/>
        <v>134.9</v>
      </c>
      <c r="N90" s="44">
        <f t="shared" si="40"/>
        <v>134.9</v>
      </c>
      <c r="O90" s="44">
        <f t="shared" si="40"/>
        <v>134.9</v>
      </c>
      <c r="P90" s="44">
        <f t="shared" si="40"/>
        <v>134.9</v>
      </c>
      <c r="Q90" s="44">
        <f t="shared" si="40"/>
        <v>134.9</v>
      </c>
      <c r="R90" s="39">
        <f t="shared" si="40"/>
        <v>419.20000000000005</v>
      </c>
    </row>
    <row r="91" spans="1:18" ht="39" customHeight="1">
      <c r="A91" s="34">
        <v>82</v>
      </c>
      <c r="B91" s="52" t="s">
        <v>126</v>
      </c>
      <c r="C91" s="22">
        <v>808</v>
      </c>
      <c r="D91" s="42" t="s">
        <v>29</v>
      </c>
      <c r="E91" s="42" t="s">
        <v>127</v>
      </c>
      <c r="F91" s="42"/>
      <c r="G91" s="43">
        <v>486.9</v>
      </c>
      <c r="H91" s="44">
        <v>0</v>
      </c>
      <c r="I91" s="44"/>
      <c r="J91" s="44"/>
      <c r="K91" s="44"/>
      <c r="L91" s="44"/>
      <c r="M91" s="44"/>
      <c r="N91" s="44"/>
      <c r="O91" s="44"/>
      <c r="P91" s="44"/>
      <c r="Q91" s="44"/>
      <c r="R91" s="39">
        <v>0</v>
      </c>
    </row>
    <row r="92" spans="1:18" ht="13.5" customHeight="1" thickBot="1">
      <c r="A92" s="40">
        <v>83</v>
      </c>
      <c r="B92" s="41" t="s">
        <v>56</v>
      </c>
      <c r="C92" s="22"/>
      <c r="D92" s="42"/>
      <c r="E92" s="42"/>
      <c r="F92" s="42"/>
      <c r="G92" s="43">
        <v>486.9</v>
      </c>
      <c r="H92" s="44">
        <v>0</v>
      </c>
      <c r="I92" s="44"/>
      <c r="J92" s="44"/>
      <c r="K92" s="44"/>
      <c r="L92" s="44"/>
      <c r="M92" s="44"/>
      <c r="N92" s="44"/>
      <c r="O92" s="44"/>
      <c r="P92" s="44"/>
      <c r="Q92" s="44"/>
      <c r="R92" s="39">
        <v>0</v>
      </c>
    </row>
    <row r="93" spans="1:18" ht="13.5" customHeight="1">
      <c r="A93" s="23">
        <v>84</v>
      </c>
      <c r="B93" s="41" t="s">
        <v>7</v>
      </c>
      <c r="C93" s="22"/>
      <c r="D93" s="42"/>
      <c r="E93" s="42"/>
      <c r="F93" s="42"/>
      <c r="G93" s="43">
        <v>486.9</v>
      </c>
      <c r="H93" s="44">
        <v>0</v>
      </c>
      <c r="I93" s="44"/>
      <c r="J93" s="44"/>
      <c r="K93" s="44"/>
      <c r="L93" s="44"/>
      <c r="M93" s="44"/>
      <c r="N93" s="44"/>
      <c r="O93" s="44"/>
      <c r="P93" s="44"/>
      <c r="Q93" s="44"/>
      <c r="R93" s="39">
        <v>0</v>
      </c>
    </row>
    <row r="94" spans="1:18" ht="26.25" customHeight="1">
      <c r="A94" s="34">
        <v>85</v>
      </c>
      <c r="B94" s="52" t="s">
        <v>116</v>
      </c>
      <c r="C94" s="22">
        <v>808</v>
      </c>
      <c r="D94" s="42" t="s">
        <v>29</v>
      </c>
      <c r="E94" s="42" t="s">
        <v>86</v>
      </c>
      <c r="F94" s="42"/>
      <c r="G94" s="43">
        <f>G95</f>
        <v>335</v>
      </c>
      <c r="H94" s="44">
        <f t="shared" ref="H94:R94" si="41">H95</f>
        <v>285</v>
      </c>
      <c r="I94" s="44">
        <f t="shared" si="41"/>
        <v>103.9</v>
      </c>
      <c r="J94" s="44">
        <f t="shared" si="41"/>
        <v>103.9</v>
      </c>
      <c r="K94" s="44">
        <f t="shared" si="41"/>
        <v>103.9</v>
      </c>
      <c r="L94" s="44">
        <f t="shared" si="41"/>
        <v>103.9</v>
      </c>
      <c r="M94" s="44">
        <f t="shared" si="41"/>
        <v>103.9</v>
      </c>
      <c r="N94" s="44">
        <f t="shared" si="41"/>
        <v>103.9</v>
      </c>
      <c r="O94" s="44">
        <f t="shared" si="41"/>
        <v>103.9</v>
      </c>
      <c r="P94" s="44">
        <f t="shared" si="41"/>
        <v>103.9</v>
      </c>
      <c r="Q94" s="44">
        <f t="shared" si="41"/>
        <v>103.9</v>
      </c>
      <c r="R94" s="39">
        <f t="shared" si="41"/>
        <v>285</v>
      </c>
    </row>
    <row r="95" spans="1:18" ht="15" customHeight="1" thickBot="1">
      <c r="A95" s="40">
        <v>86</v>
      </c>
      <c r="B95" s="41" t="s">
        <v>56</v>
      </c>
      <c r="C95" s="22">
        <v>808</v>
      </c>
      <c r="D95" s="42" t="s">
        <v>29</v>
      </c>
      <c r="E95" s="42" t="s">
        <v>86</v>
      </c>
      <c r="F95" s="42" t="s">
        <v>36</v>
      </c>
      <c r="G95" s="43">
        <f t="shared" si="39"/>
        <v>335</v>
      </c>
      <c r="H95" s="44">
        <f t="shared" si="39"/>
        <v>285</v>
      </c>
      <c r="I95" s="44">
        <f t="shared" si="39"/>
        <v>103.9</v>
      </c>
      <c r="J95" s="44">
        <f t="shared" si="39"/>
        <v>103.9</v>
      </c>
      <c r="K95" s="44">
        <f t="shared" si="39"/>
        <v>103.9</v>
      </c>
      <c r="L95" s="44">
        <f t="shared" si="39"/>
        <v>103.9</v>
      </c>
      <c r="M95" s="44">
        <f t="shared" si="39"/>
        <v>103.9</v>
      </c>
      <c r="N95" s="44">
        <f t="shared" si="39"/>
        <v>103.9</v>
      </c>
      <c r="O95" s="44">
        <f t="shared" si="39"/>
        <v>103.9</v>
      </c>
      <c r="P95" s="44">
        <f t="shared" si="39"/>
        <v>103.9</v>
      </c>
      <c r="Q95" s="44">
        <f t="shared" si="39"/>
        <v>103.9</v>
      </c>
      <c r="R95" s="39">
        <f t="shared" si="39"/>
        <v>285</v>
      </c>
    </row>
    <row r="96" spans="1:18" ht="14.25" customHeight="1">
      <c r="A96" s="23">
        <v>87</v>
      </c>
      <c r="B96" s="41" t="s">
        <v>7</v>
      </c>
      <c r="C96" s="22">
        <v>808</v>
      </c>
      <c r="D96" s="42" t="s">
        <v>29</v>
      </c>
      <c r="E96" s="42" t="s">
        <v>86</v>
      </c>
      <c r="F96" s="42" t="s">
        <v>37</v>
      </c>
      <c r="G96" s="43">
        <v>335</v>
      </c>
      <c r="H96" s="44">
        <v>285</v>
      </c>
      <c r="I96" s="44">
        <v>103.9</v>
      </c>
      <c r="J96" s="44">
        <v>103.9</v>
      </c>
      <c r="K96" s="44">
        <v>103.9</v>
      </c>
      <c r="L96" s="44">
        <v>103.9</v>
      </c>
      <c r="M96" s="44">
        <v>103.9</v>
      </c>
      <c r="N96" s="44">
        <v>103.9</v>
      </c>
      <c r="O96" s="44">
        <v>103.9</v>
      </c>
      <c r="P96" s="44">
        <v>103.9</v>
      </c>
      <c r="Q96" s="44">
        <v>103.9</v>
      </c>
      <c r="R96" s="39">
        <v>285</v>
      </c>
    </row>
    <row r="97" spans="1:18" ht="39.75" customHeight="1">
      <c r="A97" s="34">
        <v>88</v>
      </c>
      <c r="B97" s="52" t="s">
        <v>117</v>
      </c>
      <c r="C97" s="22">
        <v>808</v>
      </c>
      <c r="D97" s="42" t="s">
        <v>29</v>
      </c>
      <c r="E97" s="42" t="s">
        <v>87</v>
      </c>
      <c r="F97" s="42"/>
      <c r="G97" s="43">
        <f>G98</f>
        <v>20</v>
      </c>
      <c r="H97" s="44">
        <f t="shared" ref="H97:R97" si="42">H98</f>
        <v>20</v>
      </c>
      <c r="I97" s="44">
        <f t="shared" si="42"/>
        <v>3</v>
      </c>
      <c r="J97" s="44">
        <f t="shared" si="42"/>
        <v>3</v>
      </c>
      <c r="K97" s="44">
        <f t="shared" si="42"/>
        <v>3</v>
      </c>
      <c r="L97" s="44">
        <f t="shared" si="42"/>
        <v>3</v>
      </c>
      <c r="M97" s="44">
        <f t="shared" si="42"/>
        <v>3</v>
      </c>
      <c r="N97" s="44">
        <f t="shared" si="42"/>
        <v>3</v>
      </c>
      <c r="O97" s="44">
        <f t="shared" si="42"/>
        <v>3</v>
      </c>
      <c r="P97" s="44">
        <f t="shared" si="42"/>
        <v>3</v>
      </c>
      <c r="Q97" s="44">
        <f t="shared" si="42"/>
        <v>3</v>
      </c>
      <c r="R97" s="39">
        <f t="shared" si="42"/>
        <v>20</v>
      </c>
    </row>
    <row r="98" spans="1:18" ht="14.25" customHeight="1" thickBot="1">
      <c r="A98" s="40">
        <v>89</v>
      </c>
      <c r="B98" s="41" t="s">
        <v>56</v>
      </c>
      <c r="C98" s="22">
        <v>808</v>
      </c>
      <c r="D98" s="42" t="s">
        <v>29</v>
      </c>
      <c r="E98" s="42" t="s">
        <v>87</v>
      </c>
      <c r="F98" s="42" t="s">
        <v>36</v>
      </c>
      <c r="G98" s="43">
        <f>G99</f>
        <v>20</v>
      </c>
      <c r="H98" s="44">
        <f t="shared" ref="H98:R98" si="43">H99</f>
        <v>20</v>
      </c>
      <c r="I98" s="44">
        <f t="shared" si="43"/>
        <v>3</v>
      </c>
      <c r="J98" s="44">
        <f t="shared" si="43"/>
        <v>3</v>
      </c>
      <c r="K98" s="44">
        <f t="shared" si="43"/>
        <v>3</v>
      </c>
      <c r="L98" s="44">
        <f t="shared" si="43"/>
        <v>3</v>
      </c>
      <c r="M98" s="44">
        <f t="shared" si="43"/>
        <v>3</v>
      </c>
      <c r="N98" s="44">
        <f t="shared" si="43"/>
        <v>3</v>
      </c>
      <c r="O98" s="44">
        <f t="shared" si="43"/>
        <v>3</v>
      </c>
      <c r="P98" s="44">
        <f t="shared" si="43"/>
        <v>3</v>
      </c>
      <c r="Q98" s="44">
        <f t="shared" si="43"/>
        <v>3</v>
      </c>
      <c r="R98" s="39">
        <f t="shared" si="43"/>
        <v>20</v>
      </c>
    </row>
    <row r="99" spans="1:18" ht="12.75" customHeight="1">
      <c r="A99" s="23">
        <v>90</v>
      </c>
      <c r="B99" s="41" t="s">
        <v>7</v>
      </c>
      <c r="C99" s="22">
        <v>808</v>
      </c>
      <c r="D99" s="42" t="s">
        <v>29</v>
      </c>
      <c r="E99" s="42" t="s">
        <v>87</v>
      </c>
      <c r="F99" s="42" t="s">
        <v>37</v>
      </c>
      <c r="G99" s="43">
        <v>20</v>
      </c>
      <c r="H99" s="44">
        <v>20</v>
      </c>
      <c r="I99" s="44">
        <v>3</v>
      </c>
      <c r="J99" s="44">
        <v>3</v>
      </c>
      <c r="K99" s="44">
        <v>3</v>
      </c>
      <c r="L99" s="44">
        <v>3</v>
      </c>
      <c r="M99" s="44">
        <v>3</v>
      </c>
      <c r="N99" s="44">
        <v>3</v>
      </c>
      <c r="O99" s="44">
        <v>3</v>
      </c>
      <c r="P99" s="44">
        <v>3</v>
      </c>
      <c r="Q99" s="44">
        <v>3</v>
      </c>
      <c r="R99" s="39">
        <v>20</v>
      </c>
    </row>
    <row r="100" spans="1:18" ht="38.25" customHeight="1">
      <c r="A100" s="34">
        <v>91</v>
      </c>
      <c r="B100" s="52" t="s">
        <v>118</v>
      </c>
      <c r="C100" s="22">
        <v>808</v>
      </c>
      <c r="D100" s="42" t="s">
        <v>29</v>
      </c>
      <c r="E100" s="42" t="s">
        <v>88</v>
      </c>
      <c r="F100" s="42"/>
      <c r="G100" s="43">
        <f>G101</f>
        <v>140</v>
      </c>
      <c r="H100" s="44">
        <f t="shared" ref="H100:R100" si="44">H101</f>
        <v>40</v>
      </c>
      <c r="I100" s="44">
        <f t="shared" si="44"/>
        <v>15</v>
      </c>
      <c r="J100" s="44">
        <f t="shared" si="44"/>
        <v>15</v>
      </c>
      <c r="K100" s="44">
        <f t="shared" si="44"/>
        <v>15</v>
      </c>
      <c r="L100" s="44">
        <f t="shared" si="44"/>
        <v>15</v>
      </c>
      <c r="M100" s="44">
        <f t="shared" si="44"/>
        <v>15</v>
      </c>
      <c r="N100" s="44">
        <f t="shared" si="44"/>
        <v>15</v>
      </c>
      <c r="O100" s="44">
        <f t="shared" si="44"/>
        <v>15</v>
      </c>
      <c r="P100" s="44">
        <f t="shared" si="44"/>
        <v>15</v>
      </c>
      <c r="Q100" s="44">
        <f t="shared" si="44"/>
        <v>15</v>
      </c>
      <c r="R100" s="39">
        <f t="shared" si="44"/>
        <v>40</v>
      </c>
    </row>
    <row r="101" spans="1:18" ht="15" customHeight="1" thickBot="1">
      <c r="A101" s="40">
        <v>92</v>
      </c>
      <c r="B101" s="41" t="s">
        <v>56</v>
      </c>
      <c r="C101" s="22">
        <v>808</v>
      </c>
      <c r="D101" s="42" t="s">
        <v>29</v>
      </c>
      <c r="E101" s="42" t="s">
        <v>88</v>
      </c>
      <c r="F101" s="42" t="s">
        <v>36</v>
      </c>
      <c r="G101" s="43">
        <f>G102</f>
        <v>140</v>
      </c>
      <c r="H101" s="44">
        <f t="shared" ref="H101" si="45">H102</f>
        <v>40</v>
      </c>
      <c r="I101" s="44">
        <f t="shared" ref="I101" si="46">I102</f>
        <v>15</v>
      </c>
      <c r="J101" s="44">
        <f t="shared" ref="J101" si="47">J102</f>
        <v>15</v>
      </c>
      <c r="K101" s="44">
        <f t="shared" ref="K101" si="48">K102</f>
        <v>15</v>
      </c>
      <c r="L101" s="44">
        <f t="shared" ref="L101" si="49">L102</f>
        <v>15</v>
      </c>
      <c r="M101" s="44">
        <f t="shared" ref="M101" si="50">M102</f>
        <v>15</v>
      </c>
      <c r="N101" s="44">
        <f t="shared" ref="N101" si="51">N102</f>
        <v>15</v>
      </c>
      <c r="O101" s="44">
        <f t="shared" ref="O101" si="52">O102</f>
        <v>15</v>
      </c>
      <c r="P101" s="44">
        <f t="shared" ref="P101" si="53">P102</f>
        <v>15</v>
      </c>
      <c r="Q101" s="44">
        <f t="shared" ref="Q101" si="54">Q102</f>
        <v>15</v>
      </c>
      <c r="R101" s="39">
        <f t="shared" ref="R101" si="55">R102</f>
        <v>40</v>
      </c>
    </row>
    <row r="102" spans="1:18" ht="15.75" customHeight="1">
      <c r="A102" s="23">
        <v>93</v>
      </c>
      <c r="B102" s="41" t="s">
        <v>7</v>
      </c>
      <c r="C102" s="22">
        <v>808</v>
      </c>
      <c r="D102" s="42" t="s">
        <v>29</v>
      </c>
      <c r="E102" s="42" t="s">
        <v>88</v>
      </c>
      <c r="F102" s="42" t="s">
        <v>37</v>
      </c>
      <c r="G102" s="43">
        <v>140</v>
      </c>
      <c r="H102" s="44">
        <v>40</v>
      </c>
      <c r="I102" s="44">
        <v>15</v>
      </c>
      <c r="J102" s="44">
        <v>15</v>
      </c>
      <c r="K102" s="44">
        <v>15</v>
      </c>
      <c r="L102" s="44">
        <v>15</v>
      </c>
      <c r="M102" s="44">
        <v>15</v>
      </c>
      <c r="N102" s="44">
        <v>15</v>
      </c>
      <c r="O102" s="44">
        <v>15</v>
      </c>
      <c r="P102" s="44">
        <v>15</v>
      </c>
      <c r="Q102" s="44">
        <v>15</v>
      </c>
      <c r="R102" s="39">
        <v>40</v>
      </c>
    </row>
    <row r="103" spans="1:18" ht="37.5" customHeight="1">
      <c r="A103" s="34">
        <v>94</v>
      </c>
      <c r="B103" s="52" t="s">
        <v>119</v>
      </c>
      <c r="C103" s="22">
        <v>808</v>
      </c>
      <c r="D103" s="42" t="s">
        <v>29</v>
      </c>
      <c r="E103" s="42" t="s">
        <v>89</v>
      </c>
      <c r="F103" s="42"/>
      <c r="G103" s="43">
        <f>G104</f>
        <v>86.4</v>
      </c>
      <c r="H103" s="44">
        <f t="shared" ref="H103:R103" si="56">H104</f>
        <v>26.6</v>
      </c>
      <c r="I103" s="44">
        <f t="shared" si="56"/>
        <v>13</v>
      </c>
      <c r="J103" s="44">
        <f t="shared" si="56"/>
        <v>13</v>
      </c>
      <c r="K103" s="44">
        <f t="shared" si="56"/>
        <v>13</v>
      </c>
      <c r="L103" s="44">
        <f t="shared" si="56"/>
        <v>13</v>
      </c>
      <c r="M103" s="44">
        <f t="shared" si="56"/>
        <v>13</v>
      </c>
      <c r="N103" s="44">
        <f t="shared" si="56"/>
        <v>13</v>
      </c>
      <c r="O103" s="44">
        <f t="shared" si="56"/>
        <v>13</v>
      </c>
      <c r="P103" s="44">
        <f t="shared" si="56"/>
        <v>13</v>
      </c>
      <c r="Q103" s="44">
        <f t="shared" si="56"/>
        <v>13</v>
      </c>
      <c r="R103" s="39">
        <f t="shared" si="56"/>
        <v>26.6</v>
      </c>
    </row>
    <row r="104" spans="1:18" ht="27" customHeight="1" thickBot="1">
      <c r="A104" s="40">
        <v>95</v>
      </c>
      <c r="B104" s="41" t="s">
        <v>4</v>
      </c>
      <c r="C104" s="22">
        <v>808</v>
      </c>
      <c r="D104" s="42" t="s">
        <v>29</v>
      </c>
      <c r="E104" s="42" t="s">
        <v>89</v>
      </c>
      <c r="F104" s="42" t="s">
        <v>38</v>
      </c>
      <c r="G104" s="43">
        <f>G105</f>
        <v>86.4</v>
      </c>
      <c r="H104" s="44">
        <f t="shared" ref="H104:R104" si="57">H105</f>
        <v>26.6</v>
      </c>
      <c r="I104" s="44">
        <f t="shared" si="57"/>
        <v>13</v>
      </c>
      <c r="J104" s="44">
        <f t="shared" si="57"/>
        <v>13</v>
      </c>
      <c r="K104" s="44">
        <f t="shared" si="57"/>
        <v>13</v>
      </c>
      <c r="L104" s="44">
        <f t="shared" si="57"/>
        <v>13</v>
      </c>
      <c r="M104" s="44">
        <f t="shared" si="57"/>
        <v>13</v>
      </c>
      <c r="N104" s="44">
        <f t="shared" si="57"/>
        <v>13</v>
      </c>
      <c r="O104" s="44">
        <f t="shared" si="57"/>
        <v>13</v>
      </c>
      <c r="P104" s="44">
        <f t="shared" si="57"/>
        <v>13</v>
      </c>
      <c r="Q104" s="44">
        <f t="shared" si="57"/>
        <v>13</v>
      </c>
      <c r="R104" s="39">
        <f t="shared" si="57"/>
        <v>26.6</v>
      </c>
    </row>
    <row r="105" spans="1:18" ht="15" customHeight="1">
      <c r="A105" s="23">
        <v>96</v>
      </c>
      <c r="B105" s="41" t="s">
        <v>6</v>
      </c>
      <c r="C105" s="22">
        <v>808</v>
      </c>
      <c r="D105" s="46" t="s">
        <v>29</v>
      </c>
      <c r="E105" s="46" t="s">
        <v>89</v>
      </c>
      <c r="F105" s="46" t="s">
        <v>39</v>
      </c>
      <c r="G105" s="47">
        <v>86.4</v>
      </c>
      <c r="H105" s="50">
        <v>26.6</v>
      </c>
      <c r="I105" s="50">
        <v>13</v>
      </c>
      <c r="J105" s="50">
        <v>13</v>
      </c>
      <c r="K105" s="50">
        <v>13</v>
      </c>
      <c r="L105" s="50">
        <v>13</v>
      </c>
      <c r="M105" s="50">
        <v>13</v>
      </c>
      <c r="N105" s="50">
        <v>13</v>
      </c>
      <c r="O105" s="50">
        <v>13</v>
      </c>
      <c r="P105" s="50">
        <v>13</v>
      </c>
      <c r="Q105" s="50">
        <v>13</v>
      </c>
      <c r="R105" s="51">
        <v>26.6</v>
      </c>
    </row>
    <row r="106" spans="1:18" ht="15.75" customHeight="1">
      <c r="A106" s="34">
        <v>97</v>
      </c>
      <c r="B106" s="41" t="s">
        <v>56</v>
      </c>
      <c r="C106" s="22">
        <v>808</v>
      </c>
      <c r="D106" s="46" t="s">
        <v>29</v>
      </c>
      <c r="E106" s="46" t="s">
        <v>89</v>
      </c>
      <c r="F106" s="46" t="s">
        <v>36</v>
      </c>
      <c r="G106" s="47">
        <v>164.6</v>
      </c>
      <c r="H106" s="50">
        <f t="shared" ref="H106:R106" si="58">H107</f>
        <v>44.3</v>
      </c>
      <c r="I106" s="50">
        <f t="shared" si="58"/>
        <v>0</v>
      </c>
      <c r="J106" s="50">
        <f t="shared" si="58"/>
        <v>0</v>
      </c>
      <c r="K106" s="50">
        <f t="shared" si="58"/>
        <v>0</v>
      </c>
      <c r="L106" s="50">
        <f t="shared" si="58"/>
        <v>0</v>
      </c>
      <c r="M106" s="50">
        <f t="shared" si="58"/>
        <v>0</v>
      </c>
      <c r="N106" s="50">
        <f t="shared" si="58"/>
        <v>0</v>
      </c>
      <c r="O106" s="50">
        <f t="shared" si="58"/>
        <v>0</v>
      </c>
      <c r="P106" s="50">
        <f t="shared" si="58"/>
        <v>0</v>
      </c>
      <c r="Q106" s="50">
        <f t="shared" si="58"/>
        <v>0</v>
      </c>
      <c r="R106" s="50">
        <f t="shared" si="58"/>
        <v>44.3</v>
      </c>
    </row>
    <row r="107" spans="1:18" ht="15" customHeight="1" thickBot="1">
      <c r="A107" s="40">
        <v>98</v>
      </c>
      <c r="B107" s="41" t="s">
        <v>7</v>
      </c>
      <c r="C107" s="22">
        <v>808</v>
      </c>
      <c r="D107" s="46" t="s">
        <v>29</v>
      </c>
      <c r="E107" s="46" t="s">
        <v>89</v>
      </c>
      <c r="F107" s="46" t="s">
        <v>37</v>
      </c>
      <c r="G107" s="47">
        <v>164.4</v>
      </c>
      <c r="H107" s="50">
        <v>44.3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1">
        <v>44.3</v>
      </c>
    </row>
    <row r="108" spans="1:18" ht="40.5" customHeight="1">
      <c r="A108" s="23">
        <v>99</v>
      </c>
      <c r="B108" s="52" t="s">
        <v>120</v>
      </c>
      <c r="C108" s="22">
        <v>808</v>
      </c>
      <c r="D108" s="46" t="s">
        <v>29</v>
      </c>
      <c r="E108" s="46" t="s">
        <v>90</v>
      </c>
      <c r="F108" s="46"/>
      <c r="G108" s="47">
        <f>G109</f>
        <v>3.3</v>
      </c>
      <c r="H108" s="50">
        <f t="shared" ref="H108:R108" si="59">H109</f>
        <v>3.3</v>
      </c>
      <c r="I108" s="50">
        <f t="shared" si="59"/>
        <v>0</v>
      </c>
      <c r="J108" s="50">
        <f t="shared" si="59"/>
        <v>0</v>
      </c>
      <c r="K108" s="50">
        <f t="shared" si="59"/>
        <v>0</v>
      </c>
      <c r="L108" s="50">
        <f t="shared" si="59"/>
        <v>0</v>
      </c>
      <c r="M108" s="50">
        <f t="shared" si="59"/>
        <v>0</v>
      </c>
      <c r="N108" s="50">
        <f t="shared" si="59"/>
        <v>0</v>
      </c>
      <c r="O108" s="50">
        <f t="shared" si="59"/>
        <v>0</v>
      </c>
      <c r="P108" s="50">
        <f t="shared" si="59"/>
        <v>0</v>
      </c>
      <c r="Q108" s="50">
        <f t="shared" si="59"/>
        <v>0</v>
      </c>
      <c r="R108" s="39">
        <f t="shared" si="59"/>
        <v>3.3</v>
      </c>
    </row>
    <row r="109" spans="1:18" ht="14.25" customHeight="1">
      <c r="A109" s="34">
        <v>100</v>
      </c>
      <c r="B109" s="41" t="s">
        <v>56</v>
      </c>
      <c r="C109" s="22">
        <v>808</v>
      </c>
      <c r="D109" s="46" t="s">
        <v>29</v>
      </c>
      <c r="E109" s="46" t="s">
        <v>90</v>
      </c>
      <c r="F109" s="46" t="s">
        <v>36</v>
      </c>
      <c r="G109" s="47">
        <f t="shared" ref="G109:H109" si="60">G110</f>
        <v>3.3</v>
      </c>
      <c r="H109" s="50">
        <f t="shared" si="60"/>
        <v>3.3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1">
        <f>R110</f>
        <v>3.3</v>
      </c>
    </row>
    <row r="110" spans="1:18" ht="15" customHeight="1" thickBot="1">
      <c r="A110" s="40">
        <v>101</v>
      </c>
      <c r="B110" s="41" t="s">
        <v>7</v>
      </c>
      <c r="C110" s="22">
        <v>808</v>
      </c>
      <c r="D110" s="46" t="s">
        <v>29</v>
      </c>
      <c r="E110" s="46" t="s">
        <v>90</v>
      </c>
      <c r="F110" s="46" t="s">
        <v>37</v>
      </c>
      <c r="G110" s="47">
        <v>3.3</v>
      </c>
      <c r="H110" s="50">
        <v>3.3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1">
        <v>3.3</v>
      </c>
    </row>
    <row r="111" spans="1:18" ht="15" customHeight="1">
      <c r="A111" s="23">
        <v>102</v>
      </c>
      <c r="B111" s="29" t="s">
        <v>68</v>
      </c>
      <c r="C111" s="22">
        <v>808</v>
      </c>
      <c r="D111" s="57" t="s">
        <v>29</v>
      </c>
      <c r="E111" s="57" t="s">
        <v>44</v>
      </c>
      <c r="F111" s="46"/>
      <c r="G111" s="47">
        <f>G113</f>
        <v>244.4</v>
      </c>
      <c r="H111" s="50">
        <v>0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>
        <v>0</v>
      </c>
    </row>
    <row r="112" spans="1:18" ht="15" customHeight="1">
      <c r="A112" s="34">
        <v>103</v>
      </c>
      <c r="B112" s="41" t="s">
        <v>69</v>
      </c>
      <c r="C112" s="22">
        <v>808</v>
      </c>
      <c r="D112" s="36" t="s">
        <v>29</v>
      </c>
      <c r="E112" s="36" t="s">
        <v>43</v>
      </c>
      <c r="F112" s="46"/>
      <c r="G112" s="4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7.75" customHeight="1" thickBot="1">
      <c r="A113" s="40">
        <v>104</v>
      </c>
      <c r="B113" s="41" t="s">
        <v>131</v>
      </c>
      <c r="C113" s="22">
        <v>808</v>
      </c>
      <c r="D113" s="46" t="s">
        <v>29</v>
      </c>
      <c r="E113" s="46" t="s">
        <v>130</v>
      </c>
      <c r="F113" s="46"/>
      <c r="G113" s="47">
        <f>G114</f>
        <v>244.4</v>
      </c>
      <c r="H113" s="50">
        <v>0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>
        <v>0</v>
      </c>
    </row>
    <row r="114" spans="1:18" ht="15" customHeight="1">
      <c r="A114" s="23">
        <v>105</v>
      </c>
      <c r="B114" s="41" t="s">
        <v>56</v>
      </c>
      <c r="C114" s="22">
        <v>808</v>
      </c>
      <c r="D114" s="46" t="s">
        <v>29</v>
      </c>
      <c r="E114" s="46" t="s">
        <v>130</v>
      </c>
      <c r="F114" s="46" t="s">
        <v>36</v>
      </c>
      <c r="G114" s="47">
        <f>G115</f>
        <v>244.4</v>
      </c>
      <c r="H114" s="50">
        <v>0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>
        <v>0</v>
      </c>
    </row>
    <row r="115" spans="1:18" ht="15" customHeight="1">
      <c r="A115" s="34">
        <v>106</v>
      </c>
      <c r="B115" s="41" t="s">
        <v>7</v>
      </c>
      <c r="C115" s="22">
        <v>808</v>
      </c>
      <c r="D115" s="46" t="s">
        <v>29</v>
      </c>
      <c r="E115" s="46" t="s">
        <v>130</v>
      </c>
      <c r="F115" s="46" t="s">
        <v>37</v>
      </c>
      <c r="G115" s="47">
        <f>240+2.9+1.5</f>
        <v>244.4</v>
      </c>
      <c r="H115" s="50">
        <v>0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>
        <v>0</v>
      </c>
    </row>
    <row r="116" spans="1:18" ht="15" customHeight="1" thickBot="1">
      <c r="A116" s="40">
        <v>107</v>
      </c>
      <c r="B116" s="29" t="s">
        <v>41</v>
      </c>
      <c r="C116" s="22">
        <v>808</v>
      </c>
      <c r="D116" s="30" t="s">
        <v>30</v>
      </c>
      <c r="E116" s="30"/>
      <c r="F116" s="30"/>
      <c r="G116" s="32">
        <f>G117</f>
        <v>3787.6</v>
      </c>
      <c r="H116" s="31">
        <f t="shared" ref="H116:R116" si="61">H117</f>
        <v>3787.6</v>
      </c>
      <c r="I116" s="31">
        <f t="shared" si="61"/>
        <v>2231.1</v>
      </c>
      <c r="J116" s="31">
        <f t="shared" si="61"/>
        <v>2231.1</v>
      </c>
      <c r="K116" s="31">
        <f t="shared" si="61"/>
        <v>2231.1</v>
      </c>
      <c r="L116" s="31">
        <f t="shared" si="61"/>
        <v>2231.1</v>
      </c>
      <c r="M116" s="31">
        <f t="shared" si="61"/>
        <v>2231.1</v>
      </c>
      <c r="N116" s="31">
        <f t="shared" si="61"/>
        <v>2231.1</v>
      </c>
      <c r="O116" s="31">
        <f t="shared" si="61"/>
        <v>2231.1</v>
      </c>
      <c r="P116" s="31">
        <f t="shared" si="61"/>
        <v>2231.1</v>
      </c>
      <c r="Q116" s="31">
        <f t="shared" si="61"/>
        <v>2231.1</v>
      </c>
      <c r="R116" s="31">
        <f t="shared" si="61"/>
        <v>3787.6</v>
      </c>
    </row>
    <row r="117" spans="1:18" ht="12.75">
      <c r="A117" s="23">
        <v>108</v>
      </c>
      <c r="B117" s="58" t="s">
        <v>14</v>
      </c>
      <c r="C117" s="22">
        <v>808</v>
      </c>
      <c r="D117" s="57" t="s">
        <v>31</v>
      </c>
      <c r="E117" s="57"/>
      <c r="F117" s="57"/>
      <c r="G117" s="59">
        <f>G118</f>
        <v>3787.6</v>
      </c>
      <c r="H117" s="69">
        <f t="shared" ref="H117:R117" si="62">H118</f>
        <v>3787.6</v>
      </c>
      <c r="I117" s="69">
        <f t="shared" si="62"/>
        <v>2231.1</v>
      </c>
      <c r="J117" s="69">
        <f t="shared" si="62"/>
        <v>2231.1</v>
      </c>
      <c r="K117" s="69">
        <f t="shared" si="62"/>
        <v>2231.1</v>
      </c>
      <c r="L117" s="69">
        <f t="shared" si="62"/>
        <v>2231.1</v>
      </c>
      <c r="M117" s="69">
        <f t="shared" si="62"/>
        <v>2231.1</v>
      </c>
      <c r="N117" s="69">
        <f t="shared" si="62"/>
        <v>2231.1</v>
      </c>
      <c r="O117" s="69">
        <f t="shared" si="62"/>
        <v>2231.1</v>
      </c>
      <c r="P117" s="69">
        <f t="shared" si="62"/>
        <v>2231.1</v>
      </c>
      <c r="Q117" s="69">
        <f t="shared" si="62"/>
        <v>2231.1</v>
      </c>
      <c r="R117" s="69">
        <f t="shared" si="62"/>
        <v>3787.6</v>
      </c>
    </row>
    <row r="118" spans="1:18" ht="15" customHeight="1">
      <c r="A118" s="34">
        <v>109</v>
      </c>
      <c r="B118" s="41" t="s">
        <v>72</v>
      </c>
      <c r="C118" s="22">
        <v>808</v>
      </c>
      <c r="D118" s="42" t="s">
        <v>31</v>
      </c>
      <c r="E118" s="42" t="s">
        <v>44</v>
      </c>
      <c r="F118" s="42"/>
      <c r="G118" s="43">
        <f>G119</f>
        <v>3787.6</v>
      </c>
      <c r="H118" s="44">
        <f t="shared" ref="H118:R118" si="63">H119</f>
        <v>3787.6</v>
      </c>
      <c r="I118" s="44">
        <f t="shared" si="63"/>
        <v>2231.1</v>
      </c>
      <c r="J118" s="44">
        <f t="shared" si="63"/>
        <v>2231.1</v>
      </c>
      <c r="K118" s="44">
        <f t="shared" si="63"/>
        <v>2231.1</v>
      </c>
      <c r="L118" s="44">
        <f t="shared" si="63"/>
        <v>2231.1</v>
      </c>
      <c r="M118" s="44">
        <f t="shared" si="63"/>
        <v>2231.1</v>
      </c>
      <c r="N118" s="44">
        <f t="shared" si="63"/>
        <v>2231.1</v>
      </c>
      <c r="O118" s="44">
        <f t="shared" si="63"/>
        <v>2231.1</v>
      </c>
      <c r="P118" s="44">
        <f t="shared" si="63"/>
        <v>2231.1</v>
      </c>
      <c r="Q118" s="44">
        <f t="shared" si="63"/>
        <v>2231.1</v>
      </c>
      <c r="R118" s="39">
        <f t="shared" si="63"/>
        <v>3787.6</v>
      </c>
    </row>
    <row r="119" spans="1:18" ht="15" customHeight="1" thickBot="1">
      <c r="A119" s="40">
        <v>110</v>
      </c>
      <c r="B119" s="41" t="s">
        <v>78</v>
      </c>
      <c r="C119" s="22">
        <v>808</v>
      </c>
      <c r="D119" s="42" t="s">
        <v>31</v>
      </c>
      <c r="E119" s="42" t="s">
        <v>43</v>
      </c>
      <c r="F119" s="42"/>
      <c r="G119" s="43">
        <f>G120</f>
        <v>3787.6</v>
      </c>
      <c r="H119" s="44">
        <f t="shared" ref="H119:R119" si="64">H120</f>
        <v>3787.6</v>
      </c>
      <c r="I119" s="44">
        <f t="shared" si="64"/>
        <v>2231.1</v>
      </c>
      <c r="J119" s="44">
        <f t="shared" si="64"/>
        <v>2231.1</v>
      </c>
      <c r="K119" s="44">
        <f t="shared" si="64"/>
        <v>2231.1</v>
      </c>
      <c r="L119" s="44">
        <f t="shared" si="64"/>
        <v>2231.1</v>
      </c>
      <c r="M119" s="44">
        <f t="shared" si="64"/>
        <v>2231.1</v>
      </c>
      <c r="N119" s="44">
        <f t="shared" si="64"/>
        <v>2231.1</v>
      </c>
      <c r="O119" s="44">
        <f t="shared" si="64"/>
        <v>2231.1</v>
      </c>
      <c r="P119" s="44">
        <f t="shared" si="64"/>
        <v>2231.1</v>
      </c>
      <c r="Q119" s="44">
        <f t="shared" si="64"/>
        <v>2231.1</v>
      </c>
      <c r="R119" s="39">
        <f t="shared" si="64"/>
        <v>3787.6</v>
      </c>
    </row>
    <row r="120" spans="1:18" ht="42" customHeight="1">
      <c r="A120" s="23">
        <v>111</v>
      </c>
      <c r="B120" s="35" t="s">
        <v>77</v>
      </c>
      <c r="C120" s="22">
        <v>808</v>
      </c>
      <c r="D120" s="42" t="s">
        <v>31</v>
      </c>
      <c r="E120" s="42" t="s">
        <v>64</v>
      </c>
      <c r="F120" s="42" t="s">
        <v>59</v>
      </c>
      <c r="G120" s="43">
        <f>G121</f>
        <v>3787.6</v>
      </c>
      <c r="H120" s="44">
        <f t="shared" ref="H120:R120" si="65">H121</f>
        <v>3787.6</v>
      </c>
      <c r="I120" s="44">
        <f t="shared" si="65"/>
        <v>2231.1</v>
      </c>
      <c r="J120" s="44">
        <f t="shared" si="65"/>
        <v>2231.1</v>
      </c>
      <c r="K120" s="44">
        <f t="shared" si="65"/>
        <v>2231.1</v>
      </c>
      <c r="L120" s="44">
        <f t="shared" si="65"/>
        <v>2231.1</v>
      </c>
      <c r="M120" s="44">
        <f t="shared" si="65"/>
        <v>2231.1</v>
      </c>
      <c r="N120" s="44">
        <f t="shared" si="65"/>
        <v>2231.1</v>
      </c>
      <c r="O120" s="44">
        <f t="shared" si="65"/>
        <v>2231.1</v>
      </c>
      <c r="P120" s="44">
        <f t="shared" si="65"/>
        <v>2231.1</v>
      </c>
      <c r="Q120" s="44">
        <f t="shared" si="65"/>
        <v>2231.1</v>
      </c>
      <c r="R120" s="39">
        <f t="shared" si="65"/>
        <v>3787.6</v>
      </c>
    </row>
    <row r="121" spans="1:18" ht="15.75" customHeight="1">
      <c r="A121" s="34">
        <v>112</v>
      </c>
      <c r="B121" s="41" t="s">
        <v>60</v>
      </c>
      <c r="C121" s="22">
        <v>808</v>
      </c>
      <c r="D121" s="42" t="s">
        <v>31</v>
      </c>
      <c r="E121" s="42" t="s">
        <v>64</v>
      </c>
      <c r="F121" s="42" t="s">
        <v>61</v>
      </c>
      <c r="G121" s="43">
        <v>3787.6</v>
      </c>
      <c r="H121" s="44">
        <v>3787.6</v>
      </c>
      <c r="I121" s="44">
        <v>2231.1</v>
      </c>
      <c r="J121" s="44">
        <v>2231.1</v>
      </c>
      <c r="K121" s="44">
        <v>2231.1</v>
      </c>
      <c r="L121" s="44">
        <v>2231.1</v>
      </c>
      <c r="M121" s="44">
        <v>2231.1</v>
      </c>
      <c r="N121" s="44">
        <v>2231.1</v>
      </c>
      <c r="O121" s="44">
        <v>2231.1</v>
      </c>
      <c r="P121" s="44">
        <v>2231.1</v>
      </c>
      <c r="Q121" s="44">
        <v>2231.1</v>
      </c>
      <c r="R121" s="39">
        <v>3787.6</v>
      </c>
    </row>
    <row r="122" spans="1:18" ht="13.5" thickBot="1">
      <c r="A122" s="40">
        <v>113</v>
      </c>
      <c r="B122" s="29" t="s">
        <v>15</v>
      </c>
      <c r="C122" s="22">
        <v>808</v>
      </c>
      <c r="D122" s="30">
        <v>1000</v>
      </c>
      <c r="E122" s="30"/>
      <c r="F122" s="30"/>
      <c r="G122" s="32">
        <f t="shared" ref="G122:R127" si="66">G123</f>
        <v>24</v>
      </c>
      <c r="H122" s="31">
        <f t="shared" si="66"/>
        <v>24</v>
      </c>
      <c r="I122" s="31">
        <f t="shared" si="66"/>
        <v>24</v>
      </c>
      <c r="J122" s="31">
        <f t="shared" si="66"/>
        <v>24</v>
      </c>
      <c r="K122" s="31">
        <f t="shared" si="66"/>
        <v>24</v>
      </c>
      <c r="L122" s="31">
        <f t="shared" si="66"/>
        <v>24</v>
      </c>
      <c r="M122" s="31">
        <f t="shared" si="66"/>
        <v>24</v>
      </c>
      <c r="N122" s="31">
        <f t="shared" si="66"/>
        <v>24</v>
      </c>
      <c r="O122" s="31">
        <f t="shared" si="66"/>
        <v>24</v>
      </c>
      <c r="P122" s="31">
        <f t="shared" si="66"/>
        <v>24</v>
      </c>
      <c r="Q122" s="31">
        <f t="shared" si="66"/>
        <v>24</v>
      </c>
      <c r="R122" s="33">
        <f t="shared" si="66"/>
        <v>24</v>
      </c>
    </row>
    <row r="123" spans="1:18" ht="12.75">
      <c r="A123" s="23">
        <v>114</v>
      </c>
      <c r="B123" s="58" t="s">
        <v>16</v>
      </c>
      <c r="C123" s="22">
        <v>808</v>
      </c>
      <c r="D123" s="57">
        <v>1001</v>
      </c>
      <c r="E123" s="57"/>
      <c r="F123" s="57"/>
      <c r="G123" s="59">
        <f t="shared" si="66"/>
        <v>24</v>
      </c>
      <c r="H123" s="69">
        <f t="shared" si="66"/>
        <v>24</v>
      </c>
      <c r="I123" s="69">
        <f t="shared" si="66"/>
        <v>24</v>
      </c>
      <c r="J123" s="69">
        <f t="shared" si="66"/>
        <v>24</v>
      </c>
      <c r="K123" s="69">
        <f t="shared" si="66"/>
        <v>24</v>
      </c>
      <c r="L123" s="69">
        <f t="shared" si="66"/>
        <v>24</v>
      </c>
      <c r="M123" s="69">
        <f t="shared" si="66"/>
        <v>24</v>
      </c>
      <c r="N123" s="69">
        <f t="shared" si="66"/>
        <v>24</v>
      </c>
      <c r="O123" s="69">
        <f t="shared" si="66"/>
        <v>24</v>
      </c>
      <c r="P123" s="69">
        <f t="shared" si="66"/>
        <v>24</v>
      </c>
      <c r="Q123" s="69">
        <f t="shared" si="66"/>
        <v>24</v>
      </c>
      <c r="R123" s="70">
        <f t="shared" si="66"/>
        <v>24</v>
      </c>
    </row>
    <row r="124" spans="1:18" ht="15" customHeight="1">
      <c r="A124" s="34">
        <v>115</v>
      </c>
      <c r="B124" s="41" t="s">
        <v>68</v>
      </c>
      <c r="C124" s="22">
        <v>808</v>
      </c>
      <c r="D124" s="42">
        <v>1001</v>
      </c>
      <c r="E124" s="42" t="s">
        <v>44</v>
      </c>
      <c r="F124" s="42"/>
      <c r="G124" s="43">
        <f t="shared" si="66"/>
        <v>24</v>
      </c>
      <c r="H124" s="44">
        <f t="shared" si="66"/>
        <v>24</v>
      </c>
      <c r="I124" s="44">
        <f t="shared" si="66"/>
        <v>24</v>
      </c>
      <c r="J124" s="44">
        <f t="shared" si="66"/>
        <v>24</v>
      </c>
      <c r="K124" s="44">
        <f t="shared" si="66"/>
        <v>24</v>
      </c>
      <c r="L124" s="44">
        <f t="shared" si="66"/>
        <v>24</v>
      </c>
      <c r="M124" s="44">
        <f t="shared" si="66"/>
        <v>24</v>
      </c>
      <c r="N124" s="44">
        <f t="shared" si="66"/>
        <v>24</v>
      </c>
      <c r="O124" s="44">
        <f t="shared" si="66"/>
        <v>24</v>
      </c>
      <c r="P124" s="44">
        <f t="shared" si="66"/>
        <v>24</v>
      </c>
      <c r="Q124" s="44">
        <f t="shared" si="66"/>
        <v>24</v>
      </c>
      <c r="R124" s="39">
        <f t="shared" si="66"/>
        <v>24</v>
      </c>
    </row>
    <row r="125" spans="1:18" ht="15" customHeight="1" thickBot="1">
      <c r="A125" s="40">
        <v>116</v>
      </c>
      <c r="B125" s="41" t="s">
        <v>69</v>
      </c>
      <c r="C125" s="22">
        <v>808</v>
      </c>
      <c r="D125" s="42">
        <v>1001</v>
      </c>
      <c r="E125" s="42" t="s">
        <v>43</v>
      </c>
      <c r="F125" s="42"/>
      <c r="G125" s="43">
        <f t="shared" si="66"/>
        <v>24</v>
      </c>
      <c r="H125" s="44">
        <f t="shared" si="66"/>
        <v>24</v>
      </c>
      <c r="I125" s="44">
        <f t="shared" si="66"/>
        <v>24</v>
      </c>
      <c r="J125" s="44">
        <f t="shared" si="66"/>
        <v>24</v>
      </c>
      <c r="K125" s="44">
        <f t="shared" si="66"/>
        <v>24</v>
      </c>
      <c r="L125" s="44">
        <f t="shared" si="66"/>
        <v>24</v>
      </c>
      <c r="M125" s="44">
        <f t="shared" si="66"/>
        <v>24</v>
      </c>
      <c r="N125" s="44">
        <f t="shared" si="66"/>
        <v>24</v>
      </c>
      <c r="O125" s="44">
        <f t="shared" si="66"/>
        <v>24</v>
      </c>
      <c r="P125" s="44">
        <f t="shared" si="66"/>
        <v>24</v>
      </c>
      <c r="Q125" s="44">
        <f t="shared" si="66"/>
        <v>24</v>
      </c>
      <c r="R125" s="39">
        <f t="shared" si="66"/>
        <v>24</v>
      </c>
    </row>
    <row r="126" spans="1:18" ht="41.25" customHeight="1">
      <c r="A126" s="23">
        <v>117</v>
      </c>
      <c r="B126" s="41" t="s">
        <v>76</v>
      </c>
      <c r="C126" s="22">
        <v>808</v>
      </c>
      <c r="D126" s="42">
        <v>1001</v>
      </c>
      <c r="E126" s="42" t="s">
        <v>50</v>
      </c>
      <c r="F126" s="42"/>
      <c r="G126" s="43">
        <f t="shared" si="66"/>
        <v>24</v>
      </c>
      <c r="H126" s="44">
        <f t="shared" si="66"/>
        <v>24</v>
      </c>
      <c r="I126" s="44">
        <f t="shared" si="66"/>
        <v>24</v>
      </c>
      <c r="J126" s="44">
        <f t="shared" si="66"/>
        <v>24</v>
      </c>
      <c r="K126" s="44">
        <f t="shared" si="66"/>
        <v>24</v>
      </c>
      <c r="L126" s="44">
        <f t="shared" si="66"/>
        <v>24</v>
      </c>
      <c r="M126" s="44">
        <f t="shared" si="66"/>
        <v>24</v>
      </c>
      <c r="N126" s="44">
        <f t="shared" si="66"/>
        <v>24</v>
      </c>
      <c r="O126" s="44">
        <f t="shared" si="66"/>
        <v>24</v>
      </c>
      <c r="P126" s="44">
        <f t="shared" si="66"/>
        <v>24</v>
      </c>
      <c r="Q126" s="44">
        <f t="shared" si="66"/>
        <v>24</v>
      </c>
      <c r="R126" s="39">
        <f t="shared" si="66"/>
        <v>24</v>
      </c>
    </row>
    <row r="127" spans="1:18" ht="15" customHeight="1">
      <c r="A127" s="34">
        <v>118</v>
      </c>
      <c r="B127" s="41" t="s">
        <v>17</v>
      </c>
      <c r="C127" s="22">
        <v>808</v>
      </c>
      <c r="D127" s="42">
        <v>1001</v>
      </c>
      <c r="E127" s="42" t="s">
        <v>50</v>
      </c>
      <c r="F127" s="42">
        <v>300</v>
      </c>
      <c r="G127" s="43">
        <f t="shared" si="66"/>
        <v>24</v>
      </c>
      <c r="H127" s="44">
        <f t="shared" si="66"/>
        <v>24</v>
      </c>
      <c r="I127" s="44">
        <f t="shared" si="66"/>
        <v>24</v>
      </c>
      <c r="J127" s="44">
        <f t="shared" si="66"/>
        <v>24</v>
      </c>
      <c r="K127" s="44">
        <f t="shared" si="66"/>
        <v>24</v>
      </c>
      <c r="L127" s="44">
        <f t="shared" si="66"/>
        <v>24</v>
      </c>
      <c r="M127" s="44">
        <f t="shared" si="66"/>
        <v>24</v>
      </c>
      <c r="N127" s="44">
        <f t="shared" si="66"/>
        <v>24</v>
      </c>
      <c r="O127" s="44">
        <f t="shared" si="66"/>
        <v>24</v>
      </c>
      <c r="P127" s="44">
        <f t="shared" si="66"/>
        <v>24</v>
      </c>
      <c r="Q127" s="44">
        <f t="shared" si="66"/>
        <v>24</v>
      </c>
      <c r="R127" s="39">
        <f t="shared" si="66"/>
        <v>24</v>
      </c>
    </row>
    <row r="128" spans="1:18" ht="15" customHeight="1" thickBot="1">
      <c r="A128" s="40">
        <v>119</v>
      </c>
      <c r="B128" s="45" t="s">
        <v>18</v>
      </c>
      <c r="C128" s="22">
        <v>808</v>
      </c>
      <c r="D128" s="46">
        <v>1001</v>
      </c>
      <c r="E128" s="46" t="s">
        <v>50</v>
      </c>
      <c r="F128" s="46">
        <v>310</v>
      </c>
      <c r="G128" s="47">
        <v>24</v>
      </c>
      <c r="H128" s="50">
        <v>24</v>
      </c>
      <c r="I128" s="50">
        <v>24</v>
      </c>
      <c r="J128" s="50">
        <v>24</v>
      </c>
      <c r="K128" s="50">
        <v>24</v>
      </c>
      <c r="L128" s="50">
        <v>24</v>
      </c>
      <c r="M128" s="50">
        <v>24</v>
      </c>
      <c r="N128" s="50">
        <v>24</v>
      </c>
      <c r="O128" s="50">
        <v>24</v>
      </c>
      <c r="P128" s="50">
        <v>24</v>
      </c>
      <c r="Q128" s="50">
        <v>24</v>
      </c>
      <c r="R128" s="51">
        <v>24</v>
      </c>
    </row>
    <row r="129" spans="1:18" ht="12.75">
      <c r="A129" s="23">
        <v>120</v>
      </c>
      <c r="B129" s="29" t="s">
        <v>19</v>
      </c>
      <c r="C129" s="22">
        <v>808</v>
      </c>
      <c r="D129" s="30">
        <v>1100</v>
      </c>
      <c r="E129" s="30"/>
      <c r="F129" s="30"/>
      <c r="G129" s="32">
        <f t="shared" ref="G129:R134" si="67">G130</f>
        <v>12</v>
      </c>
      <c r="H129" s="31">
        <f t="shared" si="67"/>
        <v>12</v>
      </c>
      <c r="I129" s="31">
        <f t="shared" si="67"/>
        <v>12</v>
      </c>
      <c r="J129" s="31">
        <f t="shared" si="67"/>
        <v>12</v>
      </c>
      <c r="K129" s="31">
        <f t="shared" si="67"/>
        <v>12</v>
      </c>
      <c r="L129" s="31">
        <f t="shared" si="67"/>
        <v>12</v>
      </c>
      <c r="M129" s="31">
        <f t="shared" si="67"/>
        <v>12</v>
      </c>
      <c r="N129" s="31">
        <f t="shared" si="67"/>
        <v>12</v>
      </c>
      <c r="O129" s="31">
        <f t="shared" si="67"/>
        <v>12</v>
      </c>
      <c r="P129" s="31">
        <f t="shared" si="67"/>
        <v>12</v>
      </c>
      <c r="Q129" s="31">
        <f t="shared" si="67"/>
        <v>12</v>
      </c>
      <c r="R129" s="33">
        <f t="shared" si="67"/>
        <v>12</v>
      </c>
    </row>
    <row r="130" spans="1:18" ht="12.75">
      <c r="A130" s="34">
        <v>121</v>
      </c>
      <c r="B130" s="58" t="s">
        <v>20</v>
      </c>
      <c r="C130" s="22">
        <v>808</v>
      </c>
      <c r="D130" s="57">
        <v>1102</v>
      </c>
      <c r="E130" s="57"/>
      <c r="F130" s="57"/>
      <c r="G130" s="59">
        <f t="shared" si="67"/>
        <v>12</v>
      </c>
      <c r="H130" s="69">
        <f t="shared" si="67"/>
        <v>12</v>
      </c>
      <c r="I130" s="69">
        <f t="shared" si="67"/>
        <v>12</v>
      </c>
      <c r="J130" s="69">
        <f t="shared" si="67"/>
        <v>12</v>
      </c>
      <c r="K130" s="69">
        <f t="shared" si="67"/>
        <v>12</v>
      </c>
      <c r="L130" s="69">
        <f t="shared" si="67"/>
        <v>12</v>
      </c>
      <c r="M130" s="69">
        <f t="shared" si="67"/>
        <v>12</v>
      </c>
      <c r="N130" s="69">
        <f t="shared" si="67"/>
        <v>12</v>
      </c>
      <c r="O130" s="69">
        <f t="shared" si="67"/>
        <v>12</v>
      </c>
      <c r="P130" s="69">
        <f t="shared" si="67"/>
        <v>12</v>
      </c>
      <c r="Q130" s="69">
        <f t="shared" si="67"/>
        <v>12</v>
      </c>
      <c r="R130" s="70">
        <f t="shared" si="67"/>
        <v>12</v>
      </c>
    </row>
    <row r="131" spans="1:18" ht="15.75" customHeight="1" thickBot="1">
      <c r="A131" s="40">
        <v>122</v>
      </c>
      <c r="B131" s="41" t="s">
        <v>68</v>
      </c>
      <c r="C131" s="22">
        <v>808</v>
      </c>
      <c r="D131" s="42">
        <v>1102</v>
      </c>
      <c r="E131" s="42" t="s">
        <v>44</v>
      </c>
      <c r="F131" s="42"/>
      <c r="G131" s="43">
        <f t="shared" si="67"/>
        <v>12</v>
      </c>
      <c r="H131" s="44">
        <f t="shared" si="67"/>
        <v>12</v>
      </c>
      <c r="I131" s="44">
        <f t="shared" si="67"/>
        <v>12</v>
      </c>
      <c r="J131" s="44">
        <f t="shared" si="67"/>
        <v>12</v>
      </c>
      <c r="K131" s="44">
        <f t="shared" si="67"/>
        <v>12</v>
      </c>
      <c r="L131" s="44">
        <f t="shared" si="67"/>
        <v>12</v>
      </c>
      <c r="M131" s="44">
        <f t="shared" si="67"/>
        <v>12</v>
      </c>
      <c r="N131" s="44">
        <f t="shared" si="67"/>
        <v>12</v>
      </c>
      <c r="O131" s="44">
        <f t="shared" si="67"/>
        <v>12</v>
      </c>
      <c r="P131" s="44">
        <f t="shared" si="67"/>
        <v>12</v>
      </c>
      <c r="Q131" s="44">
        <f t="shared" si="67"/>
        <v>12</v>
      </c>
      <c r="R131" s="39">
        <f t="shared" si="67"/>
        <v>12</v>
      </c>
    </row>
    <row r="132" spans="1:18" ht="13.5" customHeight="1">
      <c r="A132" s="23">
        <v>123</v>
      </c>
      <c r="B132" s="41" t="s">
        <v>69</v>
      </c>
      <c r="C132" s="22">
        <v>808</v>
      </c>
      <c r="D132" s="42">
        <v>1102</v>
      </c>
      <c r="E132" s="42" t="s">
        <v>43</v>
      </c>
      <c r="F132" s="42"/>
      <c r="G132" s="43">
        <f t="shared" si="67"/>
        <v>12</v>
      </c>
      <c r="H132" s="44">
        <f t="shared" si="67"/>
        <v>12</v>
      </c>
      <c r="I132" s="44">
        <f t="shared" si="67"/>
        <v>12</v>
      </c>
      <c r="J132" s="44">
        <f t="shared" si="67"/>
        <v>12</v>
      </c>
      <c r="K132" s="44">
        <f t="shared" si="67"/>
        <v>12</v>
      </c>
      <c r="L132" s="44">
        <f t="shared" si="67"/>
        <v>12</v>
      </c>
      <c r="M132" s="44">
        <f t="shared" si="67"/>
        <v>12</v>
      </c>
      <c r="N132" s="44">
        <f t="shared" si="67"/>
        <v>12</v>
      </c>
      <c r="O132" s="44">
        <f t="shared" si="67"/>
        <v>12</v>
      </c>
      <c r="P132" s="44">
        <f t="shared" si="67"/>
        <v>12</v>
      </c>
      <c r="Q132" s="44">
        <f t="shared" si="67"/>
        <v>12</v>
      </c>
      <c r="R132" s="39">
        <f t="shared" si="67"/>
        <v>12</v>
      </c>
    </row>
    <row r="133" spans="1:18" ht="26.25" customHeight="1">
      <c r="A133" s="34">
        <v>124</v>
      </c>
      <c r="B133" s="41" t="s">
        <v>75</v>
      </c>
      <c r="C133" s="22">
        <v>808</v>
      </c>
      <c r="D133" s="42">
        <v>1102</v>
      </c>
      <c r="E133" s="42" t="s">
        <v>51</v>
      </c>
      <c r="F133" s="42"/>
      <c r="G133" s="43">
        <f t="shared" si="67"/>
        <v>12</v>
      </c>
      <c r="H133" s="44">
        <f t="shared" si="67"/>
        <v>12</v>
      </c>
      <c r="I133" s="44">
        <f t="shared" si="67"/>
        <v>12</v>
      </c>
      <c r="J133" s="44">
        <f t="shared" si="67"/>
        <v>12</v>
      </c>
      <c r="K133" s="44">
        <f t="shared" si="67"/>
        <v>12</v>
      </c>
      <c r="L133" s="44">
        <f t="shared" si="67"/>
        <v>12</v>
      </c>
      <c r="M133" s="44">
        <f t="shared" si="67"/>
        <v>12</v>
      </c>
      <c r="N133" s="44">
        <f t="shared" si="67"/>
        <v>12</v>
      </c>
      <c r="O133" s="44">
        <f t="shared" si="67"/>
        <v>12</v>
      </c>
      <c r="P133" s="44">
        <f t="shared" si="67"/>
        <v>12</v>
      </c>
      <c r="Q133" s="44">
        <f t="shared" si="67"/>
        <v>12</v>
      </c>
      <c r="R133" s="39">
        <f t="shared" si="67"/>
        <v>12</v>
      </c>
    </row>
    <row r="134" spans="1:18" ht="12.75" customHeight="1" thickBot="1">
      <c r="A134" s="40">
        <v>125</v>
      </c>
      <c r="B134" s="41" t="s">
        <v>56</v>
      </c>
      <c r="C134" s="22">
        <v>808</v>
      </c>
      <c r="D134" s="42">
        <v>1102</v>
      </c>
      <c r="E134" s="42" t="s">
        <v>51</v>
      </c>
      <c r="F134" s="42">
        <v>200</v>
      </c>
      <c r="G134" s="43">
        <f t="shared" si="67"/>
        <v>12</v>
      </c>
      <c r="H134" s="44">
        <f t="shared" si="67"/>
        <v>12</v>
      </c>
      <c r="I134" s="44">
        <f t="shared" si="67"/>
        <v>12</v>
      </c>
      <c r="J134" s="44">
        <f t="shared" si="67"/>
        <v>12</v>
      </c>
      <c r="K134" s="44">
        <f t="shared" si="67"/>
        <v>12</v>
      </c>
      <c r="L134" s="44">
        <f t="shared" si="67"/>
        <v>12</v>
      </c>
      <c r="M134" s="44">
        <f t="shared" si="67"/>
        <v>12</v>
      </c>
      <c r="N134" s="44">
        <f t="shared" si="67"/>
        <v>12</v>
      </c>
      <c r="O134" s="44">
        <f t="shared" si="67"/>
        <v>12</v>
      </c>
      <c r="P134" s="44">
        <f t="shared" si="67"/>
        <v>12</v>
      </c>
      <c r="Q134" s="44">
        <f t="shared" si="67"/>
        <v>12</v>
      </c>
      <c r="R134" s="39">
        <f t="shared" si="67"/>
        <v>12</v>
      </c>
    </row>
    <row r="135" spans="1:18" ht="14.25" customHeight="1">
      <c r="A135" s="23">
        <v>126</v>
      </c>
      <c r="B135" s="45" t="s">
        <v>7</v>
      </c>
      <c r="C135" s="71">
        <v>808</v>
      </c>
      <c r="D135" s="46">
        <v>1102</v>
      </c>
      <c r="E135" s="46" t="s">
        <v>51</v>
      </c>
      <c r="F135" s="46">
        <v>240</v>
      </c>
      <c r="G135" s="47">
        <v>12</v>
      </c>
      <c r="H135" s="50">
        <v>12</v>
      </c>
      <c r="I135" s="50">
        <v>12</v>
      </c>
      <c r="J135" s="50">
        <v>12</v>
      </c>
      <c r="K135" s="50">
        <v>12</v>
      </c>
      <c r="L135" s="50">
        <v>12</v>
      </c>
      <c r="M135" s="50">
        <v>12</v>
      </c>
      <c r="N135" s="50">
        <v>12</v>
      </c>
      <c r="O135" s="50">
        <v>12</v>
      </c>
      <c r="P135" s="50">
        <v>12</v>
      </c>
      <c r="Q135" s="50">
        <v>12</v>
      </c>
      <c r="R135" s="51">
        <v>12</v>
      </c>
    </row>
    <row r="136" spans="1:18" ht="12.75">
      <c r="A136" s="34">
        <v>127</v>
      </c>
      <c r="B136" s="72" t="s">
        <v>66</v>
      </c>
      <c r="C136" s="22"/>
      <c r="D136" s="42"/>
      <c r="E136" s="42"/>
      <c r="F136" s="42"/>
      <c r="G136" s="68">
        <v>0</v>
      </c>
      <c r="H136" s="39">
        <v>209.2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>
        <v>429.8</v>
      </c>
    </row>
    <row r="137" spans="1:18" ht="12.75">
      <c r="A137" s="40">
        <v>128</v>
      </c>
      <c r="B137" s="29" t="s">
        <v>65</v>
      </c>
      <c r="C137" s="30"/>
      <c r="D137" s="30"/>
      <c r="E137" s="30"/>
      <c r="F137" s="30"/>
      <c r="G137" s="73">
        <f>G11+G50+G68+G81+G116+G122+G129+G59</f>
        <v>10435.1</v>
      </c>
      <c r="H137" s="33">
        <f>H11+H50+H68+H81+H116+H122+H129+H59+H136</f>
        <v>8541.2000000000007</v>
      </c>
      <c r="I137" s="33">
        <f t="shared" ref="I137:Q137" si="68">I11+I50+I68+I81+I116+I122+I129+I59</f>
        <v>2444.6</v>
      </c>
      <c r="J137" s="33">
        <f t="shared" si="68"/>
        <v>2444.6</v>
      </c>
      <c r="K137" s="33">
        <f t="shared" si="68"/>
        <v>2444.6</v>
      </c>
      <c r="L137" s="33">
        <f t="shared" si="68"/>
        <v>2444.6</v>
      </c>
      <c r="M137" s="33">
        <f t="shared" si="68"/>
        <v>2444.6</v>
      </c>
      <c r="N137" s="33">
        <f t="shared" si="68"/>
        <v>2444.6</v>
      </c>
      <c r="O137" s="33">
        <f t="shared" si="68"/>
        <v>2444.6</v>
      </c>
      <c r="P137" s="33">
        <f t="shared" si="68"/>
        <v>2444.6</v>
      </c>
      <c r="Q137" s="33">
        <f t="shared" si="68"/>
        <v>2444.6</v>
      </c>
      <c r="R137" s="33">
        <f>R11+R50+R68+R81+R116+R122+R129+R59+R136</f>
        <v>8773</v>
      </c>
    </row>
    <row r="138" spans="1:18" ht="12.75">
      <c r="A138" s="74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</row>
    <row r="139" spans="1:18" ht="12.75">
      <c r="A139" s="76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</row>
    <row r="140" spans="1:18" ht="12.75">
      <c r="A140" s="76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</row>
  </sheetData>
  <mergeCells count="6">
    <mergeCell ref="B7:R7"/>
    <mergeCell ref="C1:R1"/>
    <mergeCell ref="C2:R2"/>
    <mergeCell ref="C3:R3"/>
    <mergeCell ref="C4:R4"/>
    <mergeCell ref="A6:R6"/>
  </mergeCells>
  <phoneticPr fontId="1" type="noConversion"/>
  <pageMargins left="0.39370078740157483" right="0.19685039370078741" top="0.19685039370078741" bottom="0.34875" header="0.15748031496062992" footer="0.15748031496062992"/>
  <pageSetup paperSize="9" scale="93" orientation="landscape" r:id="rId1"/>
  <rowBreaks count="3" manualBreakCount="3">
    <brk id="38" max="17" man="1"/>
    <brk id="7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2022-08-15T09:02:40Z</cp:lastPrinted>
  <dcterms:created xsi:type="dcterms:W3CDTF">2013-11-09T10:35:36Z</dcterms:created>
  <dcterms:modified xsi:type="dcterms:W3CDTF">2022-08-15T09:07:00Z</dcterms:modified>
</cp:coreProperties>
</file>