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09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Лист1!$D$1:$D$303</definedName>
    <definedName name="_xlnm.Print_Titles" localSheetId="0">Лист1!$7:$8</definedName>
  </definedNames>
  <calcPr calcId="125725" fullCalcOnLoad="1"/>
</workbook>
</file>

<file path=xl/calcChain.xml><?xml version="1.0" encoding="utf-8"?>
<calcChain xmlns="http://schemas.openxmlformats.org/spreadsheetml/2006/main">
  <c r="G141" i="1"/>
  <c r="H141"/>
  <c r="G9"/>
  <c r="H9"/>
  <c r="F141"/>
  <c r="F9"/>
  <c r="F61"/>
  <c r="F36"/>
  <c r="F45"/>
  <c r="F134"/>
  <c r="F77"/>
  <c r="G105"/>
  <c r="F105"/>
  <c r="G101"/>
  <c r="F101"/>
  <c r="H18"/>
  <c r="H17"/>
  <c r="H16"/>
  <c r="H15"/>
  <c r="G18"/>
  <c r="G17"/>
  <c r="G16"/>
  <c r="G15"/>
  <c r="F18"/>
  <c r="F17"/>
  <c r="F16"/>
  <c r="F15"/>
  <c r="G63"/>
  <c r="H63"/>
  <c r="F67"/>
  <c r="F66"/>
  <c r="F65"/>
  <c r="F64"/>
  <c r="G113"/>
  <c r="G112"/>
  <c r="G111"/>
  <c r="H113"/>
  <c r="H112"/>
  <c r="H111"/>
  <c r="F113"/>
  <c r="F112"/>
  <c r="F111"/>
  <c r="F80"/>
  <c r="F79"/>
  <c r="F78"/>
  <c r="H67"/>
  <c r="H66"/>
  <c r="H65"/>
  <c r="H64"/>
  <c r="G67"/>
  <c r="G66"/>
  <c r="G65"/>
  <c r="G64"/>
  <c r="G109"/>
  <c r="G108"/>
  <c r="G107"/>
  <c r="H109"/>
  <c r="H108"/>
  <c r="H107"/>
  <c r="H106"/>
  <c r="G133"/>
  <c r="G132"/>
  <c r="G131"/>
  <c r="G130"/>
  <c r="H133"/>
  <c r="H132"/>
  <c r="H131"/>
  <c r="H130"/>
  <c r="F133"/>
  <c r="F132"/>
  <c r="F131"/>
  <c r="F130"/>
  <c r="H100"/>
  <c r="H99"/>
  <c r="H98"/>
  <c r="G40"/>
  <c r="G39"/>
  <c r="G38"/>
  <c r="G37"/>
  <c r="H40"/>
  <c r="H39"/>
  <c r="H38"/>
  <c r="F40"/>
  <c r="F39"/>
  <c r="F38"/>
  <c r="G44"/>
  <c r="G43"/>
  <c r="G42"/>
  <c r="H44"/>
  <c r="H43"/>
  <c r="H42"/>
  <c r="F44"/>
  <c r="F43"/>
  <c r="F42"/>
  <c r="F37"/>
  <c r="G80"/>
  <c r="G79"/>
  <c r="G78"/>
  <c r="H80"/>
  <c r="H79"/>
  <c r="H78"/>
  <c r="G76"/>
  <c r="G75"/>
  <c r="G74"/>
  <c r="H76"/>
  <c r="H75"/>
  <c r="H74"/>
  <c r="F76"/>
  <c r="F75"/>
  <c r="F74"/>
  <c r="F69"/>
  <c r="G85"/>
  <c r="G84"/>
  <c r="G83"/>
  <c r="G82"/>
  <c r="H85"/>
  <c r="H84"/>
  <c r="H83"/>
  <c r="H82"/>
  <c r="F85"/>
  <c r="F84"/>
  <c r="F83"/>
  <c r="F82"/>
  <c r="G104"/>
  <c r="G103"/>
  <c r="G102"/>
  <c r="H104"/>
  <c r="H103"/>
  <c r="H102"/>
  <c r="G128"/>
  <c r="G127"/>
  <c r="G126"/>
  <c r="G125"/>
  <c r="H128"/>
  <c r="H127"/>
  <c r="H126"/>
  <c r="H125"/>
  <c r="F128"/>
  <c r="F127"/>
  <c r="F126"/>
  <c r="F125"/>
  <c r="G60"/>
  <c r="G59"/>
  <c r="G58"/>
  <c r="G57"/>
  <c r="G51"/>
  <c r="H60"/>
  <c r="H59"/>
  <c r="H58"/>
  <c r="H57"/>
  <c r="H51"/>
  <c r="F60"/>
  <c r="F59"/>
  <c r="F58"/>
  <c r="F57"/>
  <c r="F51"/>
  <c r="G30"/>
  <c r="G35"/>
  <c r="G34"/>
  <c r="G33"/>
  <c r="G32"/>
  <c r="H35"/>
  <c r="H34"/>
  <c r="H33"/>
  <c r="H32"/>
  <c r="F35"/>
  <c r="F34"/>
  <c r="F33"/>
  <c r="F32"/>
  <c r="G25"/>
  <c r="G24"/>
  <c r="G23"/>
  <c r="G22"/>
  <c r="H25"/>
  <c r="H24"/>
  <c r="H23"/>
  <c r="H22"/>
  <c r="F25"/>
  <c r="F24"/>
  <c r="F23"/>
  <c r="F22"/>
  <c r="G13"/>
  <c r="G12"/>
  <c r="G11"/>
  <c r="G10"/>
  <c r="H13"/>
  <c r="H12"/>
  <c r="H11"/>
  <c r="H10"/>
  <c r="F13"/>
  <c r="F12"/>
  <c r="F11"/>
  <c r="F10"/>
  <c r="F109"/>
  <c r="F108"/>
  <c r="F107"/>
  <c r="F104"/>
  <c r="F103"/>
  <c r="F102"/>
  <c r="G100"/>
  <c r="G99"/>
  <c r="G98"/>
  <c r="F100"/>
  <c r="F99"/>
  <c r="F98"/>
  <c r="G72"/>
  <c r="G70"/>
  <c r="G71"/>
  <c r="F71"/>
  <c r="F72"/>
  <c r="F70"/>
  <c r="H72"/>
  <c r="H70"/>
  <c r="H71"/>
  <c r="H69"/>
  <c r="H21"/>
  <c r="H20"/>
  <c r="F106"/>
  <c r="H37"/>
  <c r="G69"/>
  <c r="G106"/>
  <c r="G21"/>
  <c r="G20"/>
  <c r="F21"/>
  <c r="F20"/>
  <c r="H97"/>
  <c r="G97"/>
  <c r="F97"/>
  <c r="F62"/>
  <c r="F63"/>
</calcChain>
</file>

<file path=xl/sharedStrings.xml><?xml version="1.0" encoding="utf-8"?>
<sst xmlns="http://schemas.openxmlformats.org/spreadsheetml/2006/main" count="425" uniqueCount="136">
  <si>
    <t>2</t>
  </si>
  <si>
    <t>Раздел-подраздел</t>
  </si>
  <si>
    <t>3</t>
  </si>
  <si>
    <t>Целевая статья</t>
  </si>
  <si>
    <t>Вид расходов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</si>
  <si>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</si>
  <si>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</si>
  <si>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</si>
  <si>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</si>
  <si>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</si>
  <si>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</si>
  <si>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</si>
  <si>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</si>
  <si>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0203</t>
  </si>
  <si>
    <t>0503</t>
  </si>
  <si>
    <t>№ строки</t>
  </si>
  <si>
    <t>1</t>
  </si>
  <si>
    <t>сельского Совета депутатов</t>
  </si>
  <si>
    <t>Физическая культура и спорт</t>
  </si>
  <si>
    <t>Выполнение государственных полномочий по созданию и обеспечению деятельности административных комиссий</t>
  </si>
  <si>
    <t>Массовый спорт</t>
  </si>
  <si>
    <t>0800</t>
  </si>
  <si>
    <t>Культура</t>
  </si>
  <si>
    <t>0801</t>
  </si>
  <si>
    <t>0111</t>
  </si>
  <si>
    <t>Социальная политика</t>
  </si>
  <si>
    <t>Пенсионное обеспечение</t>
  </si>
  <si>
    <t>Благоустройство</t>
  </si>
  <si>
    <t>Национальная оборона</t>
  </si>
  <si>
    <t>0200</t>
  </si>
  <si>
    <t>0400</t>
  </si>
  <si>
    <t>0409</t>
  </si>
  <si>
    <t>0500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</si>
  <si>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</si>
  <si>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</si>
  <si>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</si>
  <si>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</si>
  <si>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</si>
  <si>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</si>
  <si>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</si>
  <si>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</si>
  <si>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межбюджетные ассигнования</t>
  </si>
  <si>
    <t>800</t>
  </si>
  <si>
    <t>Резервные средства</t>
  </si>
  <si>
    <t>870</t>
  </si>
  <si>
    <t>Социальное обеспечение и иные выплаты населению</t>
  </si>
  <si>
    <t>300</t>
  </si>
  <si>
    <t>Иные пенсии, социальные доплаты к пенсиям</t>
  </si>
  <si>
    <t>Жилищно - коммунальное хозяйство</t>
  </si>
  <si>
    <t xml:space="preserve">Резервные фонды </t>
  </si>
  <si>
    <t>Мобилизационная и вневойсковая подготовка</t>
  </si>
  <si>
    <t>к Решению Легостаевского</t>
  </si>
  <si>
    <t>500</t>
  </si>
  <si>
    <t>540</t>
  </si>
  <si>
    <t>Межбюджетные трансферты</t>
  </si>
  <si>
    <t>Перечисления другим бюджетам</t>
  </si>
  <si>
    <t>310</t>
  </si>
  <si>
    <t>Руководство и управление в сфере установленных функций органов муниципальной власти в рамках непрограммных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</si>
  <si>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</si>
  <si>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>0100000000</t>
  </si>
  <si>
    <t>7800000000</t>
  </si>
  <si>
    <t>7810000000</t>
  </si>
  <si>
    <t>7810000510</t>
  </si>
  <si>
    <t>7800000510</t>
  </si>
  <si>
    <t>7810000530</t>
  </si>
  <si>
    <t>7810000550</t>
  </si>
  <si>
    <t>7810000560</t>
  </si>
  <si>
    <t>7810051180</t>
  </si>
  <si>
    <t>7810075140</t>
  </si>
  <si>
    <t>7810087010</t>
  </si>
  <si>
    <t>0300</t>
  </si>
  <si>
    <t>0310</t>
  </si>
  <si>
    <t>Национальная безопасность и правоохранительная деятельность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</si>
  <si>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</si>
  <si>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Межбюджетные трансферты бюджета муниципальных районов из бюджетов поселений по осуществлению внешнего финансового контроля в рамках непрограммных расходов администрации Легостаевского сельсовета</t>
  </si>
  <si>
    <t>7810081140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</si>
  <si>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</si>
  <si>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</si>
  <si>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7810000460</t>
  </si>
  <si>
    <t>Иные межбюджетные трансферты</t>
  </si>
  <si>
    <t>Культура, кинемотография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</si>
  <si>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</si>
  <si>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</si>
  <si>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</si>
  <si>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</si>
  <si>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</si>
  <si>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</si>
  <si>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</si>
  <si>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0220000000</t>
  </si>
  <si>
    <t>0220086010</t>
  </si>
  <si>
    <t>0100085060</t>
  </si>
  <si>
    <t>Иные бюджетные ассигнования</t>
  </si>
  <si>
    <t>Уплата  налогов, сборов и иных платежей</t>
  </si>
  <si>
    <t>850</t>
  </si>
  <si>
    <t xml:space="preserve">Функционирование администрации Легостаевского сельсовета </t>
  </si>
  <si>
    <t xml:space="preserve">Непрограммные расходы администрации Легостаевского сельсовета </t>
  </si>
  <si>
    <t>Иные межбюджетные трансферты бюджетам муниципальных районов из бюджетов поселений на осуществление полномочий по созданию условий для организации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</si>
  <si>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Глава муниципального образования в рамках непрограммных расходов администрации Легостаевского сельсовета</t>
  </si>
  <si>
    <t xml:space="preserve">Выплата пенсии за выслугу лет лицам, замещавшим муниципальные должности  и должности муниципальной службы в администрации Легостаевского сельсовета в рамках непрограммных расходов администрации Легостаевского сельсовета </t>
  </si>
  <si>
    <t xml:space="preserve">Осуществление первичного воинского учета на территориях, где отсутствуют военные комиссариаты в рамках непрограммных расходов администрации Легостаевского сельсовета </t>
  </si>
  <si>
    <t>Условно утвержденные расходы</t>
  </si>
  <si>
    <t>Мероприятия в области спорта и физической культуры в рамках непрограммных расходов администрации Легостаевского сельсовета</t>
  </si>
  <si>
    <t>ИТОГО</t>
  </si>
  <si>
    <t>Дорожное хозяйство (дорожные фонды)</t>
  </si>
  <si>
    <t>Национальная экономика</t>
  </si>
  <si>
    <t>Содержание и ремонт муниципального имущества в жилых помещениях расположенных на территории Легостаевского сельсовета в рамках непрограммных расходах Легостаевского сельсовета</t>
  </si>
  <si>
    <t>Жилищное хозяйство</t>
  </si>
  <si>
    <t>7810091350</t>
  </si>
  <si>
    <t>0501</t>
  </si>
  <si>
    <t>Жилищно-коммунальное хозяйство</t>
  </si>
  <si>
    <t>Сумма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</si>
  <si>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</si>
  <si>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2024 год</t>
  </si>
  <si>
    <t>Приложение 5</t>
  </si>
  <si>
    <t>Сумма на 2025 год</t>
  </si>
  <si>
    <t>Муниципальная программа "Обеспечение пожарной безопасности на территории Легостаевского сельсовета на 2023-2025 годы"</t>
  </si>
  <si>
    <t xml:space="preserve">Распределение бюджетных ассигнований по целевым статьям (муниципальным программам Легостаевского сельсовета и непрограммным направлениям деятельности), группам и подгруппам видов расходов , разделам, подразделам классификации расходов бюджета Легостаевского сельсовета   на 2023 год  и плановый период 2024-2025 годов.
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</si>
  <si>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2023-2025 годы" </t>
  </si>
  <si>
    <t>Муниципальная программа "Жизнеобеспечение территории Легостаевского сельсовета на 2023-2025 годы"</t>
  </si>
  <si>
    <t>Подпрограмма "Благоустройство территории Легостаевского сельсовета на 2023-2025 годы"</t>
  </si>
  <si>
    <t>Уличное освещение в рамках подпрограммы "Благоустройство территории Легостаевского сельсовета на 2023- 2025 годы" муниципальной программы "Жизнеобеспечение территории Легостаевского сельсовета на 2023-2025 годы"</t>
  </si>
  <si>
    <t>Организация и содержание мест захоронения в рамках подпрограммы "Благоустройство территории Легостаевского сельсовета на 2023-2025 годы" муниципальной программы "Жизнеобеспечение территории Легостаевского сельсовета на 2023-2025 годы"</t>
  </si>
  <si>
    <t>Прочие мероприятия по благоустройству поселений в рамках подпрограммы "Благоустройство территории Легостаевского сельсовета на 2023-2025 годы" муниципальной программы "Жизнеобеспечение территории Легостаевского сельсовета на 2023-2025 годы"</t>
  </si>
  <si>
    <t>Проведение просветительской работы среди населения в рамках подпрограммы "Благоустройство территории Легостаевского сельсовета на 2023- 2025 годы" муниципальной программы "Жизнеобеспечение территории Легостаевского сельсовета на 2023-2025 годы"</t>
  </si>
  <si>
    <t>Подпрограмма "Содержание и ремонт внутрипоселенческих дорог Легостаевского сельсовета на 2023-2025 годы"</t>
  </si>
  <si>
    <t>7810095440</t>
  </si>
  <si>
    <t xml:space="preserve">Расходы на постановку на кадастровый учет памятника ВОВ и земельного участка в рамках непрограммных расходов администрации Легостаевского сельсовета Новоселовского района  </t>
  </si>
  <si>
    <t>0220081070</t>
  </si>
  <si>
    <t>Осуществление дорожной деятельности в отношении автомобильных дорог местного значения в рамках подпрограммы "Содержание и ремонт внутрипоселенческих дорог Легостаевского сельсовета на 2023-2025 годы" муниципальной программы Легостаевского сельсовета "Жизнеобеспечение территории Легостаевского сельсовета на 2023-2025 годы"</t>
  </si>
  <si>
    <t>Организация утилизации бытовых отходов в рамках подпрограммы "Благоустройство территории Легостаевского сельсовета на 2023-2025 годы" муниципальной программы "Жизнеобеспечение территории Легостаевского сельсовета на 2023-2025 годы"</t>
  </si>
  <si>
    <t>Содержание автомобильных дорог общего пользования местного значения сельских поселений  в рамках подпрограммы  "Содержание и ремонт внутрипоселенческих дорог Легостаевского сельсовета на 2023-2025 годы" муниципальной программы "Жизнеобеспечение территории Легостаевского сельсовета на 2023-2025 годы"</t>
  </si>
  <si>
    <t>01000S4120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</si>
  <si>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2023-2025 годы"</t>
  </si>
  <si>
    <t>78100L2990</t>
  </si>
  <si>
    <t>Расходы на обустройство и восстановление воинских захороненний в рамках непрограммных расходов администрации Легостаевского сельсовета Новоселовского района</t>
  </si>
  <si>
    <t>от 10.03.2023 г.  № 34/6-2Р</t>
  </si>
</sst>
</file>

<file path=xl/styles.xml><?xml version="1.0" encoding="utf-8"?>
<styleSheet xmlns="http://schemas.openxmlformats.org/spreadsheetml/2006/main">
  <numFmts count="2">
    <numFmt numFmtId="172" formatCode="#,##0.00;\-#,##0.00;\ "/>
    <numFmt numFmtId="179" formatCode="0.0"/>
  </numFmts>
  <fonts count="10"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179" fontId="1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79" fontId="1" fillId="2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72" fontId="1" fillId="0" borderId="0" xfId="0" applyNumberFormat="1" applyFont="1" applyFill="1" applyAlignment="1">
      <alignment horizontal="center" vertical="top"/>
    </xf>
    <xf numFmtId="172" fontId="5" fillId="0" borderId="0" xfId="0" applyNumberFormat="1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3"/>
  <sheetViews>
    <sheetView tabSelected="1" zoomScale="120" zoomScaleNormal="120" workbookViewId="0">
      <selection activeCell="B8" sqref="B8"/>
    </sheetView>
  </sheetViews>
  <sheetFormatPr defaultRowHeight="12"/>
  <cols>
    <col min="1" max="1" width="4.140625" style="1" customWidth="1"/>
    <col min="2" max="2" width="95.42578125" style="2" customWidth="1"/>
    <col min="3" max="3" width="10.28515625" style="1" customWidth="1"/>
    <col min="4" max="4" width="6.5703125" style="1" customWidth="1"/>
    <col min="5" max="5" width="6.28515625" style="1" customWidth="1"/>
    <col min="6" max="6" width="7.28515625" style="30" customWidth="1"/>
    <col min="7" max="7" width="6.42578125" style="1" customWidth="1"/>
    <col min="8" max="8" width="6.28515625" style="1" customWidth="1"/>
    <col min="9" max="16384" width="9.140625" style="2"/>
  </cols>
  <sheetData>
    <row r="1" spans="1:8" ht="13.5" customHeight="1">
      <c r="E1" s="35" t="s">
        <v>113</v>
      </c>
      <c r="F1" s="35"/>
      <c r="G1" s="35"/>
      <c r="H1" s="35"/>
    </row>
    <row r="2" spans="1:8" ht="13.5" customHeight="1">
      <c r="E2" s="35" t="s">
        <v>51</v>
      </c>
      <c r="F2" s="35"/>
      <c r="G2" s="35"/>
      <c r="H2" s="35"/>
    </row>
    <row r="3" spans="1:8" ht="13.5" customHeight="1">
      <c r="E3" s="35" t="s">
        <v>17</v>
      </c>
      <c r="F3" s="35"/>
      <c r="G3" s="35"/>
      <c r="H3" s="35"/>
    </row>
    <row r="4" spans="1:8" ht="13.5" customHeight="1">
      <c r="E4" s="35" t="s">
        <v>135</v>
      </c>
      <c r="F4" s="35"/>
      <c r="G4" s="35"/>
      <c r="H4" s="35"/>
    </row>
    <row r="5" spans="1:8" ht="27" customHeight="1">
      <c r="A5" s="34" t="s">
        <v>116</v>
      </c>
      <c r="B5" s="34"/>
      <c r="C5" s="34"/>
      <c r="D5" s="34"/>
      <c r="E5" s="34"/>
      <c r="F5" s="34"/>
      <c r="G5" s="34"/>
      <c r="H5" s="34"/>
    </row>
    <row r="6" spans="1:8" ht="15.75" customHeight="1">
      <c r="B6" s="4"/>
      <c r="C6" s="5"/>
      <c r="D6" s="36" t="s">
        <v>6</v>
      </c>
      <c r="E6" s="36"/>
      <c r="F6" s="36"/>
      <c r="G6" s="36"/>
      <c r="H6" s="36"/>
    </row>
    <row r="7" spans="1:8" ht="41.25" customHeight="1">
      <c r="A7" s="6" t="s">
        <v>15</v>
      </c>
      <c r="B7" s="7" t="s">
        <v>5</v>
      </c>
      <c r="C7" s="7" t="s">
        <v>3</v>
      </c>
      <c r="D7" s="7" t="s">
        <v>4</v>
      </c>
      <c r="E7" s="7" t="s">
        <v>1</v>
      </c>
      <c r="F7" s="7" t="s">
        <v>110</v>
      </c>
      <c r="G7" s="8" t="s">
        <v>112</v>
      </c>
      <c r="H7" s="8" t="s">
        <v>114</v>
      </c>
    </row>
    <row r="8" spans="1:8" s="1" customFormat="1" ht="14.25" customHeight="1">
      <c r="A8" s="9"/>
      <c r="B8" s="10" t="s">
        <v>16</v>
      </c>
      <c r="C8" s="10" t="s">
        <v>0</v>
      </c>
      <c r="D8" s="10" t="s">
        <v>0</v>
      </c>
      <c r="E8" s="10" t="s">
        <v>2</v>
      </c>
      <c r="F8" s="11">
        <v>4</v>
      </c>
      <c r="G8" s="12"/>
      <c r="H8" s="12"/>
    </row>
    <row r="9" spans="1:8" ht="15" customHeight="1">
      <c r="A9" s="6">
        <v>1</v>
      </c>
      <c r="B9" s="13" t="s">
        <v>115</v>
      </c>
      <c r="C9" s="14" t="s">
        <v>59</v>
      </c>
      <c r="D9" s="6"/>
      <c r="E9" s="14"/>
      <c r="F9" s="15">
        <f>F10+F15</f>
        <v>173</v>
      </c>
      <c r="G9" s="15">
        <f>G10+G15</f>
        <v>77.900000000000006</v>
      </c>
      <c r="H9" s="15">
        <f>H10+H15</f>
        <v>84.5</v>
      </c>
    </row>
    <row r="10" spans="1:8" ht="39" customHeight="1">
      <c r="A10" s="6">
        <v>2</v>
      </c>
      <c r="B10" s="13" t="s">
        <v>117</v>
      </c>
      <c r="C10" s="14" t="s">
        <v>90</v>
      </c>
      <c r="D10" s="6"/>
      <c r="E10" s="14"/>
      <c r="F10" s="15">
        <f t="shared" ref="F10:H13" si="0">F11</f>
        <v>67.400000000000006</v>
      </c>
      <c r="G10" s="15">
        <f t="shared" si="0"/>
        <v>17.7</v>
      </c>
      <c r="H10" s="15">
        <f t="shared" si="0"/>
        <v>17.7</v>
      </c>
    </row>
    <row r="11" spans="1:8" ht="11.25" customHeight="1">
      <c r="A11" s="6">
        <v>3</v>
      </c>
      <c r="B11" s="13" t="s">
        <v>37</v>
      </c>
      <c r="C11" s="14" t="s">
        <v>90</v>
      </c>
      <c r="D11" s="14" t="s">
        <v>38</v>
      </c>
      <c r="E11" s="14"/>
      <c r="F11" s="15">
        <f t="shared" si="0"/>
        <v>67.400000000000006</v>
      </c>
      <c r="G11" s="15">
        <f t="shared" si="0"/>
        <v>17.7</v>
      </c>
      <c r="H11" s="15">
        <f t="shared" si="0"/>
        <v>17.7</v>
      </c>
    </row>
    <row r="12" spans="1:8" ht="12" customHeight="1">
      <c r="A12" s="6">
        <v>4</v>
      </c>
      <c r="B12" s="13" t="s">
        <v>39</v>
      </c>
      <c r="C12" s="14" t="s">
        <v>90</v>
      </c>
      <c r="D12" s="14" t="s">
        <v>40</v>
      </c>
      <c r="E12" s="14"/>
      <c r="F12" s="15">
        <f t="shared" si="0"/>
        <v>67.400000000000006</v>
      </c>
      <c r="G12" s="15">
        <f t="shared" si="0"/>
        <v>17.7</v>
      </c>
      <c r="H12" s="15">
        <f t="shared" si="0"/>
        <v>17.7</v>
      </c>
    </row>
    <row r="13" spans="1:8" ht="13.5" customHeight="1">
      <c r="A13" s="6">
        <v>5</v>
      </c>
      <c r="B13" s="13" t="s">
        <v>72</v>
      </c>
      <c r="C13" s="14" t="s">
        <v>90</v>
      </c>
      <c r="D13" s="14" t="s">
        <v>40</v>
      </c>
      <c r="E13" s="14" t="s">
        <v>70</v>
      </c>
      <c r="F13" s="15">
        <f t="shared" si="0"/>
        <v>67.400000000000006</v>
      </c>
      <c r="G13" s="15">
        <f t="shared" si="0"/>
        <v>17.7</v>
      </c>
      <c r="H13" s="15">
        <f t="shared" si="0"/>
        <v>17.7</v>
      </c>
    </row>
    <row r="14" spans="1:8" ht="13.5" customHeight="1">
      <c r="A14" s="6">
        <v>6</v>
      </c>
      <c r="B14" s="13" t="s">
        <v>111</v>
      </c>
      <c r="C14" s="14" t="s">
        <v>90</v>
      </c>
      <c r="D14" s="14" t="s">
        <v>40</v>
      </c>
      <c r="E14" s="14" t="s">
        <v>71</v>
      </c>
      <c r="F14" s="15">
        <v>67.400000000000006</v>
      </c>
      <c r="G14" s="15">
        <v>17.7</v>
      </c>
      <c r="H14" s="15">
        <v>17.7</v>
      </c>
    </row>
    <row r="15" spans="1:8" ht="35.25" customHeight="1">
      <c r="A15" s="6"/>
      <c r="B15" s="31" t="s">
        <v>132</v>
      </c>
      <c r="C15" s="32" t="s">
        <v>131</v>
      </c>
      <c r="D15" s="33"/>
      <c r="E15" s="33"/>
      <c r="F15" s="15">
        <f t="shared" ref="F15:H18" si="1">F16</f>
        <v>105.6</v>
      </c>
      <c r="G15" s="15">
        <f t="shared" si="1"/>
        <v>60.2</v>
      </c>
      <c r="H15" s="15">
        <f t="shared" si="1"/>
        <v>66.8</v>
      </c>
    </row>
    <row r="16" spans="1:8" ht="13.5" customHeight="1">
      <c r="A16" s="6"/>
      <c r="B16" s="21" t="s">
        <v>37</v>
      </c>
      <c r="C16" s="32" t="s">
        <v>131</v>
      </c>
      <c r="D16" s="33" t="s">
        <v>38</v>
      </c>
      <c r="E16" s="33"/>
      <c r="F16" s="15">
        <f t="shared" si="1"/>
        <v>105.6</v>
      </c>
      <c r="G16" s="15">
        <f t="shared" si="1"/>
        <v>60.2</v>
      </c>
      <c r="H16" s="15">
        <f t="shared" si="1"/>
        <v>66.8</v>
      </c>
    </row>
    <row r="17" spans="1:8" ht="13.5" customHeight="1">
      <c r="A17" s="6"/>
      <c r="B17" s="21" t="s">
        <v>39</v>
      </c>
      <c r="C17" s="32" t="s">
        <v>131</v>
      </c>
      <c r="D17" s="33" t="s">
        <v>40</v>
      </c>
      <c r="E17" s="33"/>
      <c r="F17" s="15">
        <f t="shared" si="1"/>
        <v>105.6</v>
      </c>
      <c r="G17" s="15">
        <f t="shared" si="1"/>
        <v>60.2</v>
      </c>
      <c r="H17" s="15">
        <f t="shared" si="1"/>
        <v>66.8</v>
      </c>
    </row>
    <row r="18" spans="1:8" ht="13.5" customHeight="1">
      <c r="A18" s="6"/>
      <c r="B18" s="21" t="s">
        <v>72</v>
      </c>
      <c r="C18" s="32" t="s">
        <v>131</v>
      </c>
      <c r="D18" s="33" t="s">
        <v>40</v>
      </c>
      <c r="E18" s="33" t="s">
        <v>70</v>
      </c>
      <c r="F18" s="15">
        <f t="shared" si="1"/>
        <v>105.6</v>
      </c>
      <c r="G18" s="15">
        <f t="shared" si="1"/>
        <v>60.2</v>
      </c>
      <c r="H18" s="15">
        <f t="shared" si="1"/>
        <v>66.8</v>
      </c>
    </row>
    <row r="19" spans="1:8" ht="13.5" customHeight="1">
      <c r="A19" s="6"/>
      <c r="B19" s="21" t="s">
        <v>111</v>
      </c>
      <c r="C19" s="32" t="s">
        <v>131</v>
      </c>
      <c r="D19" s="33" t="s">
        <v>40</v>
      </c>
      <c r="E19" s="33" t="s">
        <v>71</v>
      </c>
      <c r="F19" s="15">
        <v>105.6</v>
      </c>
      <c r="G19" s="15">
        <v>60.2</v>
      </c>
      <c r="H19" s="15">
        <v>66.8</v>
      </c>
    </row>
    <row r="20" spans="1:8" ht="13.5" customHeight="1">
      <c r="A20" s="6">
        <v>7</v>
      </c>
      <c r="B20" s="13" t="s">
        <v>118</v>
      </c>
      <c r="C20" s="14" t="s">
        <v>81</v>
      </c>
      <c r="D20" s="14"/>
      <c r="E20" s="14"/>
      <c r="F20" s="15">
        <f>F21+F51</f>
        <v>1570.3</v>
      </c>
      <c r="G20" s="15">
        <f>G21+G51</f>
        <v>931.90000000000009</v>
      </c>
      <c r="H20" s="15">
        <f>H21+H51</f>
        <v>948.8</v>
      </c>
    </row>
    <row r="21" spans="1:8" ht="14.25" customHeight="1">
      <c r="A21" s="6">
        <v>8</v>
      </c>
      <c r="B21" s="13" t="s">
        <v>119</v>
      </c>
      <c r="C21" s="14" t="s">
        <v>82</v>
      </c>
      <c r="D21" s="14"/>
      <c r="E21" s="14"/>
      <c r="F21" s="15">
        <f>F22+F27+F32+F37+F46</f>
        <v>693.3</v>
      </c>
      <c r="G21" s="15">
        <f>G22+G27+G32+G37+G46</f>
        <v>443.3</v>
      </c>
      <c r="H21" s="15">
        <f>H22+H27+H32+H37+H46</f>
        <v>443.3</v>
      </c>
    </row>
    <row r="22" spans="1:8" ht="24" customHeight="1">
      <c r="A22" s="6">
        <v>9</v>
      </c>
      <c r="B22" s="13" t="s">
        <v>120</v>
      </c>
      <c r="C22" s="14" t="s">
        <v>83</v>
      </c>
      <c r="D22" s="14"/>
      <c r="E22" s="14"/>
      <c r="F22" s="15">
        <f t="shared" ref="F22:H25" si="2">F23</f>
        <v>310</v>
      </c>
      <c r="G22" s="15">
        <f t="shared" si="2"/>
        <v>315</v>
      </c>
      <c r="H22" s="15">
        <f t="shared" si="2"/>
        <v>320</v>
      </c>
    </row>
    <row r="23" spans="1:8" ht="13.5" customHeight="1">
      <c r="A23" s="6">
        <v>10</v>
      </c>
      <c r="B23" s="13" t="s">
        <v>37</v>
      </c>
      <c r="C23" s="14" t="s">
        <v>83</v>
      </c>
      <c r="D23" s="14" t="s">
        <v>38</v>
      </c>
      <c r="E23" s="14"/>
      <c r="F23" s="15">
        <f t="shared" si="2"/>
        <v>310</v>
      </c>
      <c r="G23" s="15">
        <f t="shared" si="2"/>
        <v>315</v>
      </c>
      <c r="H23" s="15">
        <f t="shared" si="2"/>
        <v>320</v>
      </c>
    </row>
    <row r="24" spans="1:8" ht="14.25" customHeight="1">
      <c r="A24" s="6">
        <v>11</v>
      </c>
      <c r="B24" s="13" t="s">
        <v>39</v>
      </c>
      <c r="C24" s="14" t="s">
        <v>83</v>
      </c>
      <c r="D24" s="14" t="s">
        <v>40</v>
      </c>
      <c r="E24" s="16"/>
      <c r="F24" s="15">
        <f t="shared" si="2"/>
        <v>310</v>
      </c>
      <c r="G24" s="15">
        <f t="shared" si="2"/>
        <v>315</v>
      </c>
      <c r="H24" s="15">
        <f t="shared" si="2"/>
        <v>320</v>
      </c>
    </row>
    <row r="25" spans="1:8" ht="15" customHeight="1">
      <c r="A25" s="6">
        <v>12</v>
      </c>
      <c r="B25" s="17" t="s">
        <v>48</v>
      </c>
      <c r="C25" s="14" t="s">
        <v>83</v>
      </c>
      <c r="D25" s="14" t="s">
        <v>40</v>
      </c>
      <c r="E25" s="14" t="s">
        <v>32</v>
      </c>
      <c r="F25" s="15">
        <f t="shared" si="2"/>
        <v>310</v>
      </c>
      <c r="G25" s="15">
        <f t="shared" si="2"/>
        <v>315</v>
      </c>
      <c r="H25" s="15">
        <f t="shared" si="2"/>
        <v>320</v>
      </c>
    </row>
    <row r="26" spans="1:8">
      <c r="A26" s="6">
        <v>13</v>
      </c>
      <c r="B26" s="18" t="s">
        <v>27</v>
      </c>
      <c r="C26" s="14" t="s">
        <v>83</v>
      </c>
      <c r="D26" s="14" t="s">
        <v>40</v>
      </c>
      <c r="E26" s="14" t="s">
        <v>14</v>
      </c>
      <c r="F26" s="15">
        <v>310</v>
      </c>
      <c r="G26" s="15">
        <v>315</v>
      </c>
      <c r="H26" s="15">
        <v>320</v>
      </c>
    </row>
    <row r="27" spans="1:8" ht="26.25" customHeight="1">
      <c r="A27" s="6">
        <v>14</v>
      </c>
      <c r="B27" s="13" t="s">
        <v>121</v>
      </c>
      <c r="C27" s="14" t="s">
        <v>84</v>
      </c>
      <c r="D27" s="14"/>
      <c r="E27" s="14"/>
      <c r="F27" s="15">
        <v>20</v>
      </c>
      <c r="G27" s="15">
        <v>20</v>
      </c>
      <c r="H27" s="15">
        <v>20</v>
      </c>
    </row>
    <row r="28" spans="1:8" ht="13.5" customHeight="1">
      <c r="A28" s="6">
        <v>15</v>
      </c>
      <c r="B28" s="13" t="s">
        <v>37</v>
      </c>
      <c r="C28" s="14" t="s">
        <v>84</v>
      </c>
      <c r="D28" s="14" t="s">
        <v>38</v>
      </c>
      <c r="E28" s="14"/>
      <c r="F28" s="15">
        <v>20</v>
      </c>
      <c r="G28" s="15">
        <v>20</v>
      </c>
      <c r="H28" s="15">
        <v>20</v>
      </c>
    </row>
    <row r="29" spans="1:8" ht="14.25" customHeight="1">
      <c r="A29" s="6">
        <v>16</v>
      </c>
      <c r="B29" s="13" t="s">
        <v>39</v>
      </c>
      <c r="C29" s="14" t="s">
        <v>84</v>
      </c>
      <c r="D29" s="14" t="s">
        <v>40</v>
      </c>
      <c r="E29" s="14"/>
      <c r="F29" s="15">
        <v>20</v>
      </c>
      <c r="G29" s="15">
        <v>20</v>
      </c>
      <c r="H29" s="15">
        <v>20</v>
      </c>
    </row>
    <row r="30" spans="1:8">
      <c r="A30" s="6">
        <v>17</v>
      </c>
      <c r="B30" s="17" t="s">
        <v>48</v>
      </c>
      <c r="C30" s="14" t="s">
        <v>84</v>
      </c>
      <c r="D30" s="14" t="s">
        <v>40</v>
      </c>
      <c r="E30" s="14" t="s">
        <v>32</v>
      </c>
      <c r="F30" s="15">
        <v>20</v>
      </c>
      <c r="G30" s="15">
        <f>G31</f>
        <v>20</v>
      </c>
      <c r="H30" s="15">
        <v>20</v>
      </c>
    </row>
    <row r="31" spans="1:8">
      <c r="A31" s="6">
        <v>18</v>
      </c>
      <c r="B31" s="17" t="s">
        <v>27</v>
      </c>
      <c r="C31" s="14" t="s">
        <v>84</v>
      </c>
      <c r="D31" s="14" t="s">
        <v>40</v>
      </c>
      <c r="E31" s="14" t="s">
        <v>14</v>
      </c>
      <c r="F31" s="15">
        <v>20</v>
      </c>
      <c r="G31" s="15">
        <v>20</v>
      </c>
      <c r="H31" s="15">
        <v>20</v>
      </c>
    </row>
    <row r="32" spans="1:8" ht="37.5" customHeight="1">
      <c r="A32" s="6">
        <v>19</v>
      </c>
      <c r="B32" s="3" t="s">
        <v>129</v>
      </c>
      <c r="C32" s="14" t="s">
        <v>85</v>
      </c>
      <c r="D32" s="14"/>
      <c r="E32" s="14"/>
      <c r="F32" s="15">
        <f t="shared" ref="F32:H35" si="3">F33</f>
        <v>190</v>
      </c>
      <c r="G32" s="15">
        <f t="shared" si="3"/>
        <v>40</v>
      </c>
      <c r="H32" s="15">
        <f t="shared" si="3"/>
        <v>40</v>
      </c>
    </row>
    <row r="33" spans="1:8" ht="15" customHeight="1">
      <c r="A33" s="6">
        <v>20</v>
      </c>
      <c r="B33" s="13" t="s">
        <v>37</v>
      </c>
      <c r="C33" s="14" t="s">
        <v>85</v>
      </c>
      <c r="D33" s="14" t="s">
        <v>38</v>
      </c>
      <c r="E33" s="14"/>
      <c r="F33" s="15">
        <f t="shared" si="3"/>
        <v>190</v>
      </c>
      <c r="G33" s="15">
        <f t="shared" si="3"/>
        <v>40</v>
      </c>
      <c r="H33" s="15">
        <f t="shared" si="3"/>
        <v>40</v>
      </c>
    </row>
    <row r="34" spans="1:8" ht="14.25" customHeight="1">
      <c r="A34" s="6">
        <v>21</v>
      </c>
      <c r="B34" s="13" t="s">
        <v>39</v>
      </c>
      <c r="C34" s="14" t="s">
        <v>85</v>
      </c>
      <c r="D34" s="14" t="s">
        <v>40</v>
      </c>
      <c r="E34" s="14"/>
      <c r="F34" s="15">
        <f t="shared" si="3"/>
        <v>190</v>
      </c>
      <c r="G34" s="15">
        <f t="shared" si="3"/>
        <v>40</v>
      </c>
      <c r="H34" s="15">
        <f t="shared" si="3"/>
        <v>40</v>
      </c>
    </row>
    <row r="35" spans="1:8">
      <c r="A35" s="6">
        <v>22</v>
      </c>
      <c r="B35" s="17" t="s">
        <v>48</v>
      </c>
      <c r="C35" s="14" t="s">
        <v>85</v>
      </c>
      <c r="D35" s="14" t="s">
        <v>40</v>
      </c>
      <c r="E35" s="14" t="s">
        <v>32</v>
      </c>
      <c r="F35" s="15">
        <f t="shared" si="3"/>
        <v>190</v>
      </c>
      <c r="G35" s="15">
        <f t="shared" si="3"/>
        <v>40</v>
      </c>
      <c r="H35" s="15">
        <f t="shared" si="3"/>
        <v>40</v>
      </c>
    </row>
    <row r="36" spans="1:8">
      <c r="A36" s="6">
        <v>23</v>
      </c>
      <c r="B36" s="18" t="s">
        <v>27</v>
      </c>
      <c r="C36" s="14" t="s">
        <v>85</v>
      </c>
      <c r="D36" s="14" t="s">
        <v>40</v>
      </c>
      <c r="E36" s="14" t="s">
        <v>14</v>
      </c>
      <c r="F36" s="15">
        <f>40+150</f>
        <v>190</v>
      </c>
      <c r="G36" s="15">
        <v>40</v>
      </c>
      <c r="H36" s="15">
        <v>40</v>
      </c>
    </row>
    <row r="37" spans="1:8" ht="24" customHeight="1">
      <c r="A37" s="6">
        <v>24</v>
      </c>
      <c r="B37" s="13" t="s">
        <v>122</v>
      </c>
      <c r="C37" s="14" t="s">
        <v>86</v>
      </c>
      <c r="D37" s="14"/>
      <c r="E37" s="14"/>
      <c r="F37" s="15">
        <f>F38+F42</f>
        <v>170</v>
      </c>
      <c r="G37" s="15">
        <f>G38+G42</f>
        <v>65</v>
      </c>
      <c r="H37" s="15">
        <f>H38+H42</f>
        <v>60</v>
      </c>
    </row>
    <row r="38" spans="1:8" ht="24.75" customHeight="1">
      <c r="A38" s="6">
        <v>25</v>
      </c>
      <c r="B38" s="13" t="s">
        <v>33</v>
      </c>
      <c r="C38" s="14" t="s">
        <v>86</v>
      </c>
      <c r="D38" s="14" t="s">
        <v>34</v>
      </c>
      <c r="E38" s="14"/>
      <c r="F38" s="15">
        <f t="shared" ref="F38:H40" si="4">F39</f>
        <v>26.6</v>
      </c>
      <c r="G38" s="15">
        <f t="shared" si="4"/>
        <v>26.6</v>
      </c>
      <c r="H38" s="15">
        <f t="shared" si="4"/>
        <v>26.6</v>
      </c>
    </row>
    <row r="39" spans="1:8" ht="15.75" customHeight="1">
      <c r="A39" s="6">
        <v>26</v>
      </c>
      <c r="B39" s="13" t="s">
        <v>36</v>
      </c>
      <c r="C39" s="14" t="s">
        <v>86</v>
      </c>
      <c r="D39" s="14" t="s">
        <v>35</v>
      </c>
      <c r="E39" s="14"/>
      <c r="F39" s="15">
        <f t="shared" si="4"/>
        <v>26.6</v>
      </c>
      <c r="G39" s="15">
        <f t="shared" si="4"/>
        <v>26.6</v>
      </c>
      <c r="H39" s="15">
        <f t="shared" si="4"/>
        <v>26.6</v>
      </c>
    </row>
    <row r="40" spans="1:8" ht="15" customHeight="1">
      <c r="A40" s="6">
        <v>27</v>
      </c>
      <c r="B40" s="17" t="s">
        <v>48</v>
      </c>
      <c r="C40" s="14" t="s">
        <v>86</v>
      </c>
      <c r="D40" s="14" t="s">
        <v>35</v>
      </c>
      <c r="E40" s="14" t="s">
        <v>32</v>
      </c>
      <c r="F40" s="15">
        <f t="shared" si="4"/>
        <v>26.6</v>
      </c>
      <c r="G40" s="15">
        <f t="shared" si="4"/>
        <v>26.6</v>
      </c>
      <c r="H40" s="15">
        <f t="shared" si="4"/>
        <v>26.6</v>
      </c>
    </row>
    <row r="41" spans="1:8" ht="15" customHeight="1">
      <c r="A41" s="6">
        <v>28</v>
      </c>
      <c r="B41" s="18" t="s">
        <v>27</v>
      </c>
      <c r="C41" s="14" t="s">
        <v>86</v>
      </c>
      <c r="D41" s="14" t="s">
        <v>35</v>
      </c>
      <c r="E41" s="14" t="s">
        <v>14</v>
      </c>
      <c r="F41" s="15">
        <v>26.6</v>
      </c>
      <c r="G41" s="15">
        <v>26.6</v>
      </c>
      <c r="H41" s="15">
        <v>26.6</v>
      </c>
    </row>
    <row r="42" spans="1:8" ht="15" customHeight="1">
      <c r="A42" s="6">
        <v>29</v>
      </c>
      <c r="B42" s="13" t="s">
        <v>37</v>
      </c>
      <c r="C42" s="14" t="s">
        <v>86</v>
      </c>
      <c r="D42" s="14" t="s">
        <v>38</v>
      </c>
      <c r="E42" s="14"/>
      <c r="F42" s="15">
        <f t="shared" ref="F42:H44" si="5">F43</f>
        <v>143.4</v>
      </c>
      <c r="G42" s="15">
        <f t="shared" si="5"/>
        <v>38.4</v>
      </c>
      <c r="H42" s="15">
        <f t="shared" si="5"/>
        <v>33.4</v>
      </c>
    </row>
    <row r="43" spans="1:8" ht="14.25" customHeight="1">
      <c r="A43" s="6">
        <v>30</v>
      </c>
      <c r="B43" s="13" t="s">
        <v>39</v>
      </c>
      <c r="C43" s="14" t="s">
        <v>86</v>
      </c>
      <c r="D43" s="14" t="s">
        <v>40</v>
      </c>
      <c r="E43" s="14"/>
      <c r="F43" s="15">
        <f>F44</f>
        <v>143.4</v>
      </c>
      <c r="G43" s="15">
        <f t="shared" si="5"/>
        <v>38.4</v>
      </c>
      <c r="H43" s="15">
        <f t="shared" si="5"/>
        <v>33.4</v>
      </c>
    </row>
    <row r="44" spans="1:8">
      <c r="A44" s="6">
        <v>31</v>
      </c>
      <c r="B44" s="17" t="s">
        <v>48</v>
      </c>
      <c r="C44" s="14" t="s">
        <v>86</v>
      </c>
      <c r="D44" s="14" t="s">
        <v>40</v>
      </c>
      <c r="E44" s="14" t="s">
        <v>32</v>
      </c>
      <c r="F44" s="15">
        <f t="shared" si="5"/>
        <v>143.4</v>
      </c>
      <c r="G44" s="15">
        <f t="shared" si="5"/>
        <v>38.4</v>
      </c>
      <c r="H44" s="15">
        <f t="shared" si="5"/>
        <v>33.4</v>
      </c>
    </row>
    <row r="45" spans="1:8">
      <c r="A45" s="6">
        <v>32</v>
      </c>
      <c r="B45" s="18" t="s">
        <v>27</v>
      </c>
      <c r="C45" s="14" t="s">
        <v>86</v>
      </c>
      <c r="D45" s="14" t="s">
        <v>40</v>
      </c>
      <c r="E45" s="14" t="s">
        <v>14</v>
      </c>
      <c r="F45" s="15">
        <f>43.4+100</f>
        <v>143.4</v>
      </c>
      <c r="G45" s="15">
        <v>38.4</v>
      </c>
      <c r="H45" s="15">
        <v>33.4</v>
      </c>
    </row>
    <row r="46" spans="1:8" ht="23.25" customHeight="1">
      <c r="A46" s="6">
        <v>33</v>
      </c>
      <c r="B46" s="13" t="s">
        <v>123</v>
      </c>
      <c r="C46" s="14" t="s">
        <v>87</v>
      </c>
      <c r="D46" s="14"/>
      <c r="E46" s="14"/>
      <c r="F46" s="15">
        <v>3.3</v>
      </c>
      <c r="G46" s="15">
        <v>3.3</v>
      </c>
      <c r="H46" s="15">
        <v>3.3</v>
      </c>
    </row>
    <row r="47" spans="1:8" ht="15.75" customHeight="1">
      <c r="A47" s="6">
        <v>34</v>
      </c>
      <c r="B47" s="13" t="s">
        <v>37</v>
      </c>
      <c r="C47" s="14" t="s">
        <v>87</v>
      </c>
      <c r="D47" s="14" t="s">
        <v>38</v>
      </c>
      <c r="E47" s="14"/>
      <c r="F47" s="15">
        <v>3.3</v>
      </c>
      <c r="G47" s="15">
        <v>3.3</v>
      </c>
      <c r="H47" s="15">
        <v>3.3</v>
      </c>
    </row>
    <row r="48" spans="1:8" ht="15" customHeight="1">
      <c r="A48" s="6">
        <v>35</v>
      </c>
      <c r="B48" s="13" t="s">
        <v>39</v>
      </c>
      <c r="C48" s="14" t="s">
        <v>87</v>
      </c>
      <c r="D48" s="14" t="s">
        <v>40</v>
      </c>
      <c r="E48" s="14"/>
      <c r="F48" s="15">
        <v>3.3</v>
      </c>
      <c r="G48" s="15">
        <v>3.3</v>
      </c>
      <c r="H48" s="15">
        <v>3.3</v>
      </c>
    </row>
    <row r="49" spans="1:8">
      <c r="A49" s="6">
        <v>36</v>
      </c>
      <c r="B49" s="17" t="s">
        <v>48</v>
      </c>
      <c r="C49" s="14" t="s">
        <v>87</v>
      </c>
      <c r="D49" s="14" t="s">
        <v>40</v>
      </c>
      <c r="E49" s="14" t="s">
        <v>32</v>
      </c>
      <c r="F49" s="15">
        <v>3.3</v>
      </c>
      <c r="G49" s="15">
        <v>3.3</v>
      </c>
      <c r="H49" s="15">
        <v>3.3</v>
      </c>
    </row>
    <row r="50" spans="1:8">
      <c r="A50" s="6">
        <v>37</v>
      </c>
      <c r="B50" s="17" t="s">
        <v>27</v>
      </c>
      <c r="C50" s="14" t="s">
        <v>87</v>
      </c>
      <c r="D50" s="14" t="s">
        <v>40</v>
      </c>
      <c r="E50" s="14" t="s">
        <v>14</v>
      </c>
      <c r="F50" s="15">
        <v>3.3</v>
      </c>
      <c r="G50" s="15">
        <v>3.3</v>
      </c>
      <c r="H50" s="15">
        <v>3.3</v>
      </c>
    </row>
    <row r="51" spans="1:8" ht="15" customHeight="1">
      <c r="A51" s="6">
        <v>38</v>
      </c>
      <c r="B51" s="13" t="s">
        <v>124</v>
      </c>
      <c r="C51" s="14" t="s">
        <v>88</v>
      </c>
      <c r="D51" s="14"/>
      <c r="E51" s="14"/>
      <c r="F51" s="15">
        <f>F57+F52</f>
        <v>877</v>
      </c>
      <c r="G51" s="15">
        <f>G57+G52</f>
        <v>488.6</v>
      </c>
      <c r="H51" s="15">
        <f>H57+H52</f>
        <v>505.5</v>
      </c>
    </row>
    <row r="52" spans="1:8" ht="36" customHeight="1">
      <c r="A52" s="6">
        <v>39</v>
      </c>
      <c r="B52" s="13" t="s">
        <v>128</v>
      </c>
      <c r="C52" s="14" t="s">
        <v>127</v>
      </c>
      <c r="D52" s="14"/>
      <c r="E52" s="14"/>
      <c r="F52" s="15">
        <v>203.1</v>
      </c>
      <c r="G52" s="15">
        <v>203.1</v>
      </c>
      <c r="H52" s="15">
        <v>203.1</v>
      </c>
    </row>
    <row r="53" spans="1:8" ht="15" customHeight="1">
      <c r="A53" s="6">
        <v>40</v>
      </c>
      <c r="B53" s="13" t="s">
        <v>37</v>
      </c>
      <c r="C53" s="14" t="s">
        <v>127</v>
      </c>
      <c r="D53" s="14" t="s">
        <v>38</v>
      </c>
      <c r="E53" s="14"/>
      <c r="F53" s="15">
        <v>203.1</v>
      </c>
      <c r="G53" s="15">
        <v>203.1</v>
      </c>
      <c r="H53" s="15">
        <v>203.1</v>
      </c>
    </row>
    <row r="54" spans="1:8" ht="15" customHeight="1">
      <c r="A54" s="6">
        <v>41</v>
      </c>
      <c r="B54" s="13" t="s">
        <v>39</v>
      </c>
      <c r="C54" s="14" t="s">
        <v>127</v>
      </c>
      <c r="D54" s="14" t="s">
        <v>40</v>
      </c>
      <c r="E54" s="14"/>
      <c r="F54" s="15">
        <v>203.1</v>
      </c>
      <c r="G54" s="15">
        <v>203.1</v>
      </c>
      <c r="H54" s="15">
        <v>203.1</v>
      </c>
    </row>
    <row r="55" spans="1:8" ht="15" customHeight="1">
      <c r="A55" s="6">
        <v>42</v>
      </c>
      <c r="B55" s="17" t="s">
        <v>104</v>
      </c>
      <c r="C55" s="14" t="s">
        <v>127</v>
      </c>
      <c r="D55" s="14" t="s">
        <v>40</v>
      </c>
      <c r="E55" s="14" t="s">
        <v>32</v>
      </c>
      <c r="F55" s="15">
        <v>203.1</v>
      </c>
      <c r="G55" s="15">
        <v>203.1</v>
      </c>
      <c r="H55" s="15">
        <v>203.1</v>
      </c>
    </row>
    <row r="56" spans="1:8" ht="15" customHeight="1">
      <c r="A56" s="6">
        <v>43</v>
      </c>
      <c r="B56" s="3" t="s">
        <v>103</v>
      </c>
      <c r="C56" s="14" t="s">
        <v>127</v>
      </c>
      <c r="D56" s="14" t="s">
        <v>40</v>
      </c>
      <c r="E56" s="14" t="s">
        <v>14</v>
      </c>
      <c r="F56" s="15">
        <v>203.1</v>
      </c>
      <c r="G56" s="15">
        <v>203.1</v>
      </c>
      <c r="H56" s="15">
        <v>203.1</v>
      </c>
    </row>
    <row r="57" spans="1:8" ht="39.75" customHeight="1">
      <c r="A57" s="6">
        <v>44</v>
      </c>
      <c r="B57" s="13" t="s">
        <v>130</v>
      </c>
      <c r="C57" s="14" t="s">
        <v>89</v>
      </c>
      <c r="D57" s="14"/>
      <c r="E57" s="14"/>
      <c r="F57" s="15">
        <f>F58</f>
        <v>673.9</v>
      </c>
      <c r="G57" s="15">
        <f>G58</f>
        <v>285.5</v>
      </c>
      <c r="H57" s="15">
        <f>H58</f>
        <v>302.39999999999998</v>
      </c>
    </row>
    <row r="58" spans="1:8" ht="15.75" customHeight="1">
      <c r="A58" s="6">
        <v>45</v>
      </c>
      <c r="B58" s="13" t="s">
        <v>37</v>
      </c>
      <c r="C58" s="14" t="s">
        <v>89</v>
      </c>
      <c r="D58" s="14" t="s">
        <v>38</v>
      </c>
      <c r="E58" s="14"/>
      <c r="F58" s="15">
        <f t="shared" ref="F58:H60" si="6">F59</f>
        <v>673.9</v>
      </c>
      <c r="G58" s="15">
        <f t="shared" si="6"/>
        <v>285.5</v>
      </c>
      <c r="H58" s="15">
        <f t="shared" si="6"/>
        <v>302.39999999999998</v>
      </c>
    </row>
    <row r="59" spans="1:8" ht="14.25" customHeight="1">
      <c r="A59" s="6">
        <v>46</v>
      </c>
      <c r="B59" s="13" t="s">
        <v>39</v>
      </c>
      <c r="C59" s="14" t="s">
        <v>89</v>
      </c>
      <c r="D59" s="14" t="s">
        <v>40</v>
      </c>
      <c r="E59" s="14"/>
      <c r="F59" s="15">
        <f t="shared" si="6"/>
        <v>673.9</v>
      </c>
      <c r="G59" s="15">
        <f t="shared" si="6"/>
        <v>285.5</v>
      </c>
      <c r="H59" s="15">
        <f t="shared" si="6"/>
        <v>302.39999999999998</v>
      </c>
    </row>
    <row r="60" spans="1:8">
      <c r="A60" s="6">
        <v>47</v>
      </c>
      <c r="B60" s="17" t="s">
        <v>104</v>
      </c>
      <c r="C60" s="14" t="s">
        <v>89</v>
      </c>
      <c r="D60" s="14" t="s">
        <v>40</v>
      </c>
      <c r="E60" s="14" t="s">
        <v>30</v>
      </c>
      <c r="F60" s="15">
        <f t="shared" si="6"/>
        <v>673.9</v>
      </c>
      <c r="G60" s="15">
        <f t="shared" si="6"/>
        <v>285.5</v>
      </c>
      <c r="H60" s="15">
        <f t="shared" si="6"/>
        <v>302.39999999999998</v>
      </c>
    </row>
    <row r="61" spans="1:8">
      <c r="A61" s="6">
        <v>48</v>
      </c>
      <c r="B61" s="3" t="s">
        <v>103</v>
      </c>
      <c r="C61" s="14" t="s">
        <v>89</v>
      </c>
      <c r="D61" s="14" t="s">
        <v>40</v>
      </c>
      <c r="E61" s="14" t="s">
        <v>31</v>
      </c>
      <c r="F61" s="15">
        <f>270+403.9</f>
        <v>673.9</v>
      </c>
      <c r="G61" s="15">
        <v>285.5</v>
      </c>
      <c r="H61" s="15">
        <v>302.39999999999998</v>
      </c>
    </row>
    <row r="62" spans="1:8" ht="15" customHeight="1">
      <c r="A62" s="6">
        <v>49</v>
      </c>
      <c r="B62" s="13" t="s">
        <v>95</v>
      </c>
      <c r="C62" s="14" t="s">
        <v>60</v>
      </c>
      <c r="D62" s="14"/>
      <c r="E62" s="14"/>
      <c r="F62" s="15">
        <f>F135+F130+F125+F120+F115+F111+F106+F97+F92+F87+F82+F69+F65</f>
        <v>8934.4</v>
      </c>
      <c r="G62" s="15">
        <v>8599.7000000000007</v>
      </c>
      <c r="H62" s="15">
        <v>8507.7000000000007</v>
      </c>
    </row>
    <row r="63" spans="1:8" ht="14.25" customHeight="1">
      <c r="A63" s="6">
        <v>50</v>
      </c>
      <c r="B63" s="13" t="s">
        <v>94</v>
      </c>
      <c r="C63" s="14" t="s">
        <v>61</v>
      </c>
      <c r="D63" s="14"/>
      <c r="E63" s="16"/>
      <c r="F63" s="15">
        <f>F62</f>
        <v>8934.4</v>
      </c>
      <c r="G63" s="15">
        <f>G62</f>
        <v>8599.7000000000007</v>
      </c>
      <c r="H63" s="15">
        <f>H62</f>
        <v>8507.7000000000007</v>
      </c>
    </row>
    <row r="64" spans="1:8" ht="38.25" customHeight="1">
      <c r="A64" s="6">
        <v>51</v>
      </c>
      <c r="B64" s="13" t="s">
        <v>96</v>
      </c>
      <c r="C64" s="14" t="s">
        <v>78</v>
      </c>
      <c r="D64" s="14"/>
      <c r="E64" s="14"/>
      <c r="F64" s="15">
        <f t="shared" ref="F64:H67" si="7">F65</f>
        <v>4441.7</v>
      </c>
      <c r="G64" s="15">
        <f t="shared" si="7"/>
        <v>4441.7</v>
      </c>
      <c r="H64" s="15">
        <f t="shared" si="7"/>
        <v>4441.7</v>
      </c>
    </row>
    <row r="65" spans="1:8" ht="12.75" customHeight="1">
      <c r="A65" s="6">
        <v>52</v>
      </c>
      <c r="B65" s="13" t="s">
        <v>54</v>
      </c>
      <c r="C65" s="14" t="s">
        <v>78</v>
      </c>
      <c r="D65" s="14" t="s">
        <v>52</v>
      </c>
      <c r="E65" s="14"/>
      <c r="F65" s="15">
        <f t="shared" si="7"/>
        <v>4441.7</v>
      </c>
      <c r="G65" s="15">
        <f t="shared" si="7"/>
        <v>4441.7</v>
      </c>
      <c r="H65" s="15">
        <f t="shared" si="7"/>
        <v>4441.7</v>
      </c>
    </row>
    <row r="66" spans="1:8" ht="12.75" customHeight="1">
      <c r="A66" s="6">
        <v>53</v>
      </c>
      <c r="B66" s="13" t="s">
        <v>79</v>
      </c>
      <c r="C66" s="14" t="s">
        <v>78</v>
      </c>
      <c r="D66" s="14" t="s">
        <v>53</v>
      </c>
      <c r="E66" s="14"/>
      <c r="F66" s="15">
        <f t="shared" si="7"/>
        <v>4441.7</v>
      </c>
      <c r="G66" s="15">
        <f t="shared" si="7"/>
        <v>4441.7</v>
      </c>
      <c r="H66" s="15">
        <f t="shared" si="7"/>
        <v>4441.7</v>
      </c>
    </row>
    <row r="67" spans="1:8" ht="12" customHeight="1">
      <c r="A67" s="6">
        <v>54</v>
      </c>
      <c r="B67" s="13" t="s">
        <v>80</v>
      </c>
      <c r="C67" s="14" t="s">
        <v>78</v>
      </c>
      <c r="D67" s="14" t="s">
        <v>53</v>
      </c>
      <c r="E67" s="14" t="s">
        <v>21</v>
      </c>
      <c r="F67" s="15">
        <f t="shared" si="7"/>
        <v>4441.7</v>
      </c>
      <c r="G67" s="15">
        <f t="shared" si="7"/>
        <v>4441.7</v>
      </c>
      <c r="H67" s="15">
        <f t="shared" si="7"/>
        <v>4441.7</v>
      </c>
    </row>
    <row r="68" spans="1:8" ht="14.25" customHeight="1">
      <c r="A68" s="6">
        <v>55</v>
      </c>
      <c r="B68" s="13" t="s">
        <v>22</v>
      </c>
      <c r="C68" s="14" t="s">
        <v>78</v>
      </c>
      <c r="D68" s="14" t="s">
        <v>53</v>
      </c>
      <c r="E68" s="14" t="s">
        <v>23</v>
      </c>
      <c r="F68" s="15">
        <v>4441.7</v>
      </c>
      <c r="G68" s="15">
        <v>4441.7</v>
      </c>
      <c r="H68" s="15">
        <v>4441.7</v>
      </c>
    </row>
    <row r="69" spans="1:8" ht="27.75" customHeight="1">
      <c r="A69" s="6">
        <v>56</v>
      </c>
      <c r="B69" s="13" t="s">
        <v>57</v>
      </c>
      <c r="C69" s="14" t="s">
        <v>62</v>
      </c>
      <c r="D69" s="14"/>
      <c r="E69" s="14"/>
      <c r="F69" s="15">
        <f>F70+F74+F78</f>
        <v>3017.2999999999997</v>
      </c>
      <c r="G69" s="15">
        <f>G70+G74+G78</f>
        <v>2940.8</v>
      </c>
      <c r="H69" s="15">
        <f>H70+H74+H78</f>
        <v>2940.8</v>
      </c>
    </row>
    <row r="70" spans="1:8" ht="27" customHeight="1">
      <c r="A70" s="6">
        <v>57</v>
      </c>
      <c r="B70" s="13" t="s">
        <v>33</v>
      </c>
      <c r="C70" s="14" t="s">
        <v>63</v>
      </c>
      <c r="D70" s="14" t="s">
        <v>34</v>
      </c>
      <c r="E70" s="14"/>
      <c r="F70" s="15">
        <f t="shared" ref="F70:H71" si="8">F72</f>
        <v>2521.1999999999998</v>
      </c>
      <c r="G70" s="15">
        <f t="shared" si="8"/>
        <v>2525.9</v>
      </c>
      <c r="H70" s="15">
        <f t="shared" si="8"/>
        <v>2525.9</v>
      </c>
    </row>
    <row r="71" spans="1:8" ht="14.25" customHeight="1">
      <c r="A71" s="6">
        <v>58</v>
      </c>
      <c r="B71" s="13" t="s">
        <v>36</v>
      </c>
      <c r="C71" s="14" t="s">
        <v>62</v>
      </c>
      <c r="D71" s="14" t="s">
        <v>35</v>
      </c>
      <c r="E71" s="14"/>
      <c r="F71" s="15">
        <f t="shared" si="8"/>
        <v>2521.1999999999998</v>
      </c>
      <c r="G71" s="15">
        <f t="shared" si="8"/>
        <v>2525.9</v>
      </c>
      <c r="H71" s="15">
        <f t="shared" si="8"/>
        <v>2525.9</v>
      </c>
    </row>
    <row r="72" spans="1:8">
      <c r="A72" s="6">
        <v>59</v>
      </c>
      <c r="B72" s="13" t="s">
        <v>7</v>
      </c>
      <c r="C72" s="14" t="s">
        <v>62</v>
      </c>
      <c r="D72" s="14" t="s">
        <v>35</v>
      </c>
      <c r="E72" s="14" t="s">
        <v>8</v>
      </c>
      <c r="F72" s="15">
        <f>F73</f>
        <v>2521.1999999999998</v>
      </c>
      <c r="G72" s="15">
        <f>G73</f>
        <v>2525.9</v>
      </c>
      <c r="H72" s="15">
        <f>H73</f>
        <v>2525.9</v>
      </c>
    </row>
    <row r="73" spans="1:8" ht="27.75" customHeight="1">
      <c r="A73" s="6">
        <v>60</v>
      </c>
      <c r="B73" s="13" t="s">
        <v>12</v>
      </c>
      <c r="C73" s="14" t="s">
        <v>62</v>
      </c>
      <c r="D73" s="14" t="s">
        <v>35</v>
      </c>
      <c r="E73" s="14" t="s">
        <v>10</v>
      </c>
      <c r="F73" s="15">
        <v>2521.1999999999998</v>
      </c>
      <c r="G73" s="15">
        <v>2525.9</v>
      </c>
      <c r="H73" s="15">
        <v>2525.9</v>
      </c>
    </row>
    <row r="74" spans="1:8" ht="14.25" customHeight="1">
      <c r="A74" s="6">
        <v>61</v>
      </c>
      <c r="B74" s="13" t="s">
        <v>37</v>
      </c>
      <c r="C74" s="14" t="s">
        <v>62</v>
      </c>
      <c r="D74" s="14" t="s">
        <v>38</v>
      </c>
      <c r="E74" s="14"/>
      <c r="F74" s="15">
        <f t="shared" ref="F74:H76" si="9">F75</f>
        <v>495.09999999999997</v>
      </c>
      <c r="G74" s="15">
        <f t="shared" si="9"/>
        <v>413.9</v>
      </c>
      <c r="H74" s="15">
        <f t="shared" si="9"/>
        <v>413.9</v>
      </c>
    </row>
    <row r="75" spans="1:8" ht="12.75" customHeight="1">
      <c r="A75" s="6">
        <v>62</v>
      </c>
      <c r="B75" s="13" t="s">
        <v>39</v>
      </c>
      <c r="C75" s="14" t="s">
        <v>62</v>
      </c>
      <c r="D75" s="14" t="s">
        <v>40</v>
      </c>
      <c r="E75" s="14"/>
      <c r="F75" s="15">
        <f t="shared" si="9"/>
        <v>495.09999999999997</v>
      </c>
      <c r="G75" s="15">
        <f t="shared" si="9"/>
        <v>413.9</v>
      </c>
      <c r="H75" s="15">
        <f t="shared" si="9"/>
        <v>413.9</v>
      </c>
    </row>
    <row r="76" spans="1:8">
      <c r="A76" s="6">
        <v>63</v>
      </c>
      <c r="B76" s="13" t="s">
        <v>7</v>
      </c>
      <c r="C76" s="14" t="s">
        <v>62</v>
      </c>
      <c r="D76" s="14" t="s">
        <v>40</v>
      </c>
      <c r="E76" s="14" t="s">
        <v>8</v>
      </c>
      <c r="F76" s="15">
        <f t="shared" si="9"/>
        <v>495.09999999999997</v>
      </c>
      <c r="G76" s="15">
        <f t="shared" si="9"/>
        <v>413.9</v>
      </c>
      <c r="H76" s="15">
        <f t="shared" si="9"/>
        <v>413.9</v>
      </c>
    </row>
    <row r="77" spans="1:8" ht="26.25" customHeight="1">
      <c r="A77" s="6">
        <v>64</v>
      </c>
      <c r="B77" s="13" t="s">
        <v>12</v>
      </c>
      <c r="C77" s="14" t="s">
        <v>62</v>
      </c>
      <c r="D77" s="14" t="s">
        <v>40</v>
      </c>
      <c r="E77" s="14" t="s">
        <v>10</v>
      </c>
      <c r="F77" s="15">
        <f>413.9+81.2</f>
        <v>495.09999999999997</v>
      </c>
      <c r="G77" s="15">
        <v>413.9</v>
      </c>
      <c r="H77" s="15">
        <v>413.9</v>
      </c>
    </row>
    <row r="78" spans="1:8" ht="12.75" customHeight="1">
      <c r="A78" s="6">
        <v>65</v>
      </c>
      <c r="B78" s="13" t="s">
        <v>91</v>
      </c>
      <c r="C78" s="14" t="s">
        <v>62</v>
      </c>
      <c r="D78" s="14" t="s">
        <v>42</v>
      </c>
      <c r="E78" s="14"/>
      <c r="F78" s="15">
        <f t="shared" ref="F78:H80" si="10">F79</f>
        <v>1</v>
      </c>
      <c r="G78" s="15">
        <f t="shared" si="10"/>
        <v>1</v>
      </c>
      <c r="H78" s="15">
        <f t="shared" si="10"/>
        <v>1</v>
      </c>
    </row>
    <row r="79" spans="1:8" ht="14.25" customHeight="1">
      <c r="A79" s="6">
        <v>66</v>
      </c>
      <c r="B79" s="13" t="s">
        <v>92</v>
      </c>
      <c r="C79" s="14" t="s">
        <v>62</v>
      </c>
      <c r="D79" s="14" t="s">
        <v>93</v>
      </c>
      <c r="E79" s="14"/>
      <c r="F79" s="15">
        <f>F80</f>
        <v>1</v>
      </c>
      <c r="G79" s="15">
        <f t="shared" si="10"/>
        <v>1</v>
      </c>
      <c r="H79" s="15">
        <f t="shared" si="10"/>
        <v>1</v>
      </c>
    </row>
    <row r="80" spans="1:8" ht="12.75" customHeight="1">
      <c r="A80" s="6">
        <v>67</v>
      </c>
      <c r="B80" s="13" t="s">
        <v>7</v>
      </c>
      <c r="C80" s="14" t="s">
        <v>62</v>
      </c>
      <c r="D80" s="14" t="s">
        <v>93</v>
      </c>
      <c r="E80" s="14" t="s">
        <v>8</v>
      </c>
      <c r="F80" s="15">
        <f>F81</f>
        <v>1</v>
      </c>
      <c r="G80" s="15">
        <f t="shared" si="10"/>
        <v>1</v>
      </c>
      <c r="H80" s="15">
        <f t="shared" si="10"/>
        <v>1</v>
      </c>
    </row>
    <row r="81" spans="1:8" ht="24" customHeight="1">
      <c r="A81" s="6">
        <v>68</v>
      </c>
      <c r="B81" s="13" t="s">
        <v>12</v>
      </c>
      <c r="C81" s="14" t="s">
        <v>62</v>
      </c>
      <c r="D81" s="14" t="s">
        <v>93</v>
      </c>
      <c r="E81" s="14" t="s">
        <v>10</v>
      </c>
      <c r="F81" s="15">
        <v>1</v>
      </c>
      <c r="G81" s="15">
        <v>1</v>
      </c>
      <c r="H81" s="15">
        <v>1</v>
      </c>
    </row>
    <row r="82" spans="1:8" ht="14.25" customHeight="1">
      <c r="A82" s="6">
        <v>69</v>
      </c>
      <c r="B82" s="13" t="s">
        <v>97</v>
      </c>
      <c r="C82" s="14" t="s">
        <v>64</v>
      </c>
      <c r="D82" s="14"/>
      <c r="E82" s="14"/>
      <c r="F82" s="15">
        <f t="shared" ref="F82:H85" si="11">F83</f>
        <v>1020.9</v>
      </c>
      <c r="G82" s="15">
        <f t="shared" si="11"/>
        <v>1020.9</v>
      </c>
      <c r="H82" s="15">
        <f t="shared" si="11"/>
        <v>1020.9</v>
      </c>
    </row>
    <row r="83" spans="1:8" ht="27" customHeight="1">
      <c r="A83" s="6">
        <v>70</v>
      </c>
      <c r="B83" s="13" t="s">
        <v>33</v>
      </c>
      <c r="C83" s="14" t="s">
        <v>64</v>
      </c>
      <c r="D83" s="14" t="s">
        <v>34</v>
      </c>
      <c r="E83" s="14"/>
      <c r="F83" s="15">
        <f t="shared" si="11"/>
        <v>1020.9</v>
      </c>
      <c r="G83" s="15">
        <f t="shared" si="11"/>
        <v>1020.9</v>
      </c>
      <c r="H83" s="15">
        <f t="shared" si="11"/>
        <v>1020.9</v>
      </c>
    </row>
    <row r="84" spans="1:8" ht="13.5" customHeight="1">
      <c r="A84" s="6">
        <v>71</v>
      </c>
      <c r="B84" s="13" t="s">
        <v>36</v>
      </c>
      <c r="C84" s="14" t="s">
        <v>64</v>
      </c>
      <c r="D84" s="14" t="s">
        <v>35</v>
      </c>
      <c r="E84" s="14"/>
      <c r="F84" s="15">
        <f t="shared" si="11"/>
        <v>1020.9</v>
      </c>
      <c r="G84" s="15">
        <f t="shared" si="11"/>
        <v>1020.9</v>
      </c>
      <c r="H84" s="15">
        <f t="shared" si="11"/>
        <v>1020.9</v>
      </c>
    </row>
    <row r="85" spans="1:8">
      <c r="A85" s="6">
        <v>72</v>
      </c>
      <c r="B85" s="13" t="s">
        <v>7</v>
      </c>
      <c r="C85" s="14" t="s">
        <v>64</v>
      </c>
      <c r="D85" s="14" t="s">
        <v>35</v>
      </c>
      <c r="E85" s="14" t="s">
        <v>8</v>
      </c>
      <c r="F85" s="15">
        <f t="shared" si="11"/>
        <v>1020.9</v>
      </c>
      <c r="G85" s="15">
        <f t="shared" si="11"/>
        <v>1020.9</v>
      </c>
      <c r="H85" s="15">
        <f t="shared" si="11"/>
        <v>1020.9</v>
      </c>
    </row>
    <row r="86" spans="1:8" ht="14.25" customHeight="1">
      <c r="A86" s="6">
        <v>73</v>
      </c>
      <c r="B86" s="13" t="s">
        <v>11</v>
      </c>
      <c r="C86" s="14" t="s">
        <v>64</v>
      </c>
      <c r="D86" s="14" t="s">
        <v>35</v>
      </c>
      <c r="E86" s="14" t="s">
        <v>9</v>
      </c>
      <c r="F86" s="15">
        <v>1020.9</v>
      </c>
      <c r="G86" s="15">
        <v>1020.9</v>
      </c>
      <c r="H86" s="15">
        <v>1020.9</v>
      </c>
    </row>
    <row r="87" spans="1:8" ht="14.25" customHeight="1">
      <c r="A87" s="6">
        <v>74</v>
      </c>
      <c r="B87" s="13" t="s">
        <v>58</v>
      </c>
      <c r="C87" s="14" t="s">
        <v>65</v>
      </c>
      <c r="D87" s="14"/>
      <c r="E87" s="19"/>
      <c r="F87" s="15">
        <v>10</v>
      </c>
      <c r="G87" s="15">
        <v>10</v>
      </c>
      <c r="H87" s="15">
        <v>10</v>
      </c>
    </row>
    <row r="88" spans="1:8">
      <c r="A88" s="6">
        <v>75</v>
      </c>
      <c r="B88" s="13" t="s">
        <v>41</v>
      </c>
      <c r="C88" s="14" t="s">
        <v>65</v>
      </c>
      <c r="D88" s="14" t="s">
        <v>42</v>
      </c>
      <c r="E88" s="19"/>
      <c r="F88" s="15">
        <v>10</v>
      </c>
      <c r="G88" s="15">
        <v>10</v>
      </c>
      <c r="H88" s="15">
        <v>10</v>
      </c>
    </row>
    <row r="89" spans="1:8">
      <c r="A89" s="6">
        <v>76</v>
      </c>
      <c r="B89" s="13" t="s">
        <v>43</v>
      </c>
      <c r="C89" s="14" t="s">
        <v>65</v>
      </c>
      <c r="D89" s="14" t="s">
        <v>44</v>
      </c>
      <c r="E89" s="20"/>
      <c r="F89" s="15">
        <v>10</v>
      </c>
      <c r="G89" s="15">
        <v>10</v>
      </c>
      <c r="H89" s="15">
        <v>10</v>
      </c>
    </row>
    <row r="90" spans="1:8">
      <c r="A90" s="6">
        <v>77</v>
      </c>
      <c r="B90" s="18" t="s">
        <v>7</v>
      </c>
      <c r="C90" s="14" t="s">
        <v>65</v>
      </c>
      <c r="D90" s="14" t="s">
        <v>44</v>
      </c>
      <c r="E90" s="14" t="s">
        <v>8</v>
      </c>
      <c r="F90" s="15">
        <v>10</v>
      </c>
      <c r="G90" s="15">
        <v>10</v>
      </c>
      <c r="H90" s="15">
        <v>10</v>
      </c>
    </row>
    <row r="91" spans="1:8">
      <c r="A91" s="6">
        <v>78</v>
      </c>
      <c r="B91" s="13" t="s">
        <v>49</v>
      </c>
      <c r="C91" s="14" t="s">
        <v>65</v>
      </c>
      <c r="D91" s="14" t="s">
        <v>44</v>
      </c>
      <c r="E91" s="14" t="s">
        <v>24</v>
      </c>
      <c r="F91" s="15">
        <v>10</v>
      </c>
      <c r="G91" s="15">
        <v>10</v>
      </c>
      <c r="H91" s="15">
        <v>10</v>
      </c>
    </row>
    <row r="92" spans="1:8" ht="23.25" customHeight="1">
      <c r="A92" s="6">
        <v>79</v>
      </c>
      <c r="B92" s="21" t="s">
        <v>98</v>
      </c>
      <c r="C92" s="14" t="s">
        <v>66</v>
      </c>
      <c r="D92" s="16"/>
      <c r="E92" s="22"/>
      <c r="F92" s="15">
        <v>24</v>
      </c>
      <c r="G92" s="15">
        <v>24</v>
      </c>
      <c r="H92" s="15">
        <v>24</v>
      </c>
    </row>
    <row r="93" spans="1:8" ht="12.75" customHeight="1">
      <c r="A93" s="6">
        <v>80</v>
      </c>
      <c r="B93" s="21" t="s">
        <v>45</v>
      </c>
      <c r="C93" s="14" t="s">
        <v>66</v>
      </c>
      <c r="D93" s="14" t="s">
        <v>46</v>
      </c>
      <c r="E93" s="12"/>
      <c r="F93" s="15">
        <v>24</v>
      </c>
      <c r="G93" s="15">
        <v>24</v>
      </c>
      <c r="H93" s="15">
        <v>24</v>
      </c>
    </row>
    <row r="94" spans="1:8" ht="14.25" customHeight="1">
      <c r="A94" s="6">
        <v>81</v>
      </c>
      <c r="B94" s="3" t="s">
        <v>47</v>
      </c>
      <c r="C94" s="14" t="s">
        <v>66</v>
      </c>
      <c r="D94" s="14" t="s">
        <v>56</v>
      </c>
      <c r="E94" s="12"/>
      <c r="F94" s="15">
        <v>24</v>
      </c>
      <c r="G94" s="15">
        <v>24</v>
      </c>
      <c r="H94" s="15">
        <v>24</v>
      </c>
    </row>
    <row r="95" spans="1:8">
      <c r="A95" s="6">
        <v>82</v>
      </c>
      <c r="B95" s="13" t="s">
        <v>25</v>
      </c>
      <c r="C95" s="9">
        <v>7810000560</v>
      </c>
      <c r="D95" s="9">
        <v>310</v>
      </c>
      <c r="E95" s="9">
        <v>1000</v>
      </c>
      <c r="F95" s="15">
        <v>24</v>
      </c>
      <c r="G95" s="15">
        <v>24</v>
      </c>
      <c r="H95" s="15">
        <v>24</v>
      </c>
    </row>
    <row r="96" spans="1:8" ht="12" customHeight="1">
      <c r="A96" s="6">
        <v>83</v>
      </c>
      <c r="B96" s="13" t="s">
        <v>26</v>
      </c>
      <c r="C96" s="6">
        <v>7810000560</v>
      </c>
      <c r="D96" s="9">
        <v>310</v>
      </c>
      <c r="E96" s="9">
        <v>1001</v>
      </c>
      <c r="F96" s="15">
        <v>24</v>
      </c>
      <c r="G96" s="15">
        <v>24</v>
      </c>
      <c r="H96" s="15">
        <v>24</v>
      </c>
    </row>
    <row r="97" spans="1:8" ht="27" customHeight="1">
      <c r="A97" s="6">
        <v>84</v>
      </c>
      <c r="B97" s="13" t="s">
        <v>99</v>
      </c>
      <c r="C97" s="14" t="s">
        <v>67</v>
      </c>
      <c r="D97" s="14"/>
      <c r="E97" s="14"/>
      <c r="F97" s="15">
        <f>F98+F102</f>
        <v>108.1</v>
      </c>
      <c r="G97" s="15">
        <f>G98+G102</f>
        <v>112.8</v>
      </c>
      <c r="H97" s="15">
        <f>H98+H102</f>
        <v>117.10000000000001</v>
      </c>
    </row>
    <row r="98" spans="1:8" ht="26.25" customHeight="1">
      <c r="A98" s="6">
        <v>85</v>
      </c>
      <c r="B98" s="13" t="s">
        <v>33</v>
      </c>
      <c r="C98" s="14" t="s">
        <v>67</v>
      </c>
      <c r="D98" s="14" t="s">
        <v>34</v>
      </c>
      <c r="E98" s="14"/>
      <c r="F98" s="15">
        <f>F99</f>
        <v>83.1</v>
      </c>
      <c r="G98" s="15">
        <f>G99</f>
        <v>87.3</v>
      </c>
      <c r="H98" s="15">
        <f>H99</f>
        <v>90.9</v>
      </c>
    </row>
    <row r="99" spans="1:8" ht="13.5" customHeight="1">
      <c r="A99" s="6">
        <v>86</v>
      </c>
      <c r="B99" s="13" t="s">
        <v>36</v>
      </c>
      <c r="C99" s="14" t="s">
        <v>67</v>
      </c>
      <c r="D99" s="14" t="s">
        <v>35</v>
      </c>
      <c r="E99" s="16"/>
      <c r="F99" s="15">
        <f t="shared" ref="F99:H100" si="12">F100</f>
        <v>83.1</v>
      </c>
      <c r="G99" s="15">
        <f t="shared" si="12"/>
        <v>87.3</v>
      </c>
      <c r="H99" s="15">
        <f t="shared" si="12"/>
        <v>90.9</v>
      </c>
    </row>
    <row r="100" spans="1:8">
      <c r="A100" s="6">
        <v>87</v>
      </c>
      <c r="B100" s="13" t="s">
        <v>28</v>
      </c>
      <c r="C100" s="14" t="s">
        <v>67</v>
      </c>
      <c r="D100" s="14" t="s">
        <v>35</v>
      </c>
      <c r="E100" s="14" t="s">
        <v>29</v>
      </c>
      <c r="F100" s="15">
        <f t="shared" si="12"/>
        <v>83.1</v>
      </c>
      <c r="G100" s="15">
        <f t="shared" si="12"/>
        <v>87.3</v>
      </c>
      <c r="H100" s="15">
        <f t="shared" si="12"/>
        <v>90.9</v>
      </c>
    </row>
    <row r="101" spans="1:8" ht="13.5" customHeight="1">
      <c r="A101" s="6">
        <v>88</v>
      </c>
      <c r="B101" s="13" t="s">
        <v>50</v>
      </c>
      <c r="C101" s="14" t="s">
        <v>67</v>
      </c>
      <c r="D101" s="14" t="s">
        <v>35</v>
      </c>
      <c r="E101" s="14" t="s">
        <v>13</v>
      </c>
      <c r="F101" s="15">
        <f>82.1+1</f>
        <v>83.1</v>
      </c>
      <c r="G101" s="15">
        <f>82.1+5.2</f>
        <v>87.3</v>
      </c>
      <c r="H101" s="15">
        <v>90.9</v>
      </c>
    </row>
    <row r="102" spans="1:8" ht="15" customHeight="1">
      <c r="A102" s="6">
        <v>89</v>
      </c>
      <c r="B102" s="13" t="s">
        <v>37</v>
      </c>
      <c r="C102" s="14" t="s">
        <v>67</v>
      </c>
      <c r="D102" s="14" t="s">
        <v>38</v>
      </c>
      <c r="E102" s="16"/>
      <c r="F102" s="15">
        <f t="shared" ref="F102:H104" si="13">F103</f>
        <v>25</v>
      </c>
      <c r="G102" s="15">
        <f t="shared" si="13"/>
        <v>25.5</v>
      </c>
      <c r="H102" s="15">
        <f t="shared" si="13"/>
        <v>26.2</v>
      </c>
    </row>
    <row r="103" spans="1:8" ht="13.5" customHeight="1">
      <c r="A103" s="6">
        <v>90</v>
      </c>
      <c r="B103" s="13" t="s">
        <v>39</v>
      </c>
      <c r="C103" s="14" t="s">
        <v>67</v>
      </c>
      <c r="D103" s="14" t="s">
        <v>40</v>
      </c>
      <c r="E103" s="14"/>
      <c r="F103" s="15">
        <f>F104</f>
        <v>25</v>
      </c>
      <c r="G103" s="15">
        <f t="shared" si="13"/>
        <v>25.5</v>
      </c>
      <c r="H103" s="15">
        <f t="shared" si="13"/>
        <v>26.2</v>
      </c>
    </row>
    <row r="104" spans="1:8">
      <c r="A104" s="6">
        <v>91</v>
      </c>
      <c r="B104" s="13" t="s">
        <v>28</v>
      </c>
      <c r="C104" s="14" t="s">
        <v>67</v>
      </c>
      <c r="D104" s="14" t="s">
        <v>40</v>
      </c>
      <c r="E104" s="14" t="s">
        <v>29</v>
      </c>
      <c r="F104" s="15">
        <f t="shared" si="13"/>
        <v>25</v>
      </c>
      <c r="G104" s="15">
        <f t="shared" si="13"/>
        <v>25.5</v>
      </c>
      <c r="H104" s="15">
        <f>H105</f>
        <v>26.2</v>
      </c>
    </row>
    <row r="105" spans="1:8" ht="13.5" customHeight="1">
      <c r="A105" s="6">
        <v>92</v>
      </c>
      <c r="B105" s="13" t="s">
        <v>50</v>
      </c>
      <c r="C105" s="14" t="s">
        <v>67</v>
      </c>
      <c r="D105" s="14" t="s">
        <v>40</v>
      </c>
      <c r="E105" s="14" t="s">
        <v>13</v>
      </c>
      <c r="F105" s="15">
        <f>6.5+18.5</f>
        <v>25</v>
      </c>
      <c r="G105" s="15">
        <f>10.9+14.6</f>
        <v>25.5</v>
      </c>
      <c r="H105" s="15">
        <v>26.2</v>
      </c>
    </row>
    <row r="106" spans="1:8" ht="26.25" customHeight="1">
      <c r="A106" s="6">
        <v>93</v>
      </c>
      <c r="B106" s="13" t="s">
        <v>73</v>
      </c>
      <c r="C106" s="14" t="s">
        <v>68</v>
      </c>
      <c r="D106" s="14"/>
      <c r="E106" s="19"/>
      <c r="F106" s="15">
        <f>F107+F111</f>
        <v>3.3</v>
      </c>
      <c r="G106" s="15">
        <f>G107+G111</f>
        <v>3.3</v>
      </c>
      <c r="H106" s="15">
        <f>H107+H111</f>
        <v>3.3</v>
      </c>
    </row>
    <row r="107" spans="1:8" ht="25.5" customHeight="1">
      <c r="A107" s="6">
        <v>94</v>
      </c>
      <c r="B107" s="23" t="s">
        <v>33</v>
      </c>
      <c r="C107" s="14" t="s">
        <v>68</v>
      </c>
      <c r="D107" s="14" t="s">
        <v>34</v>
      </c>
      <c r="E107" s="19"/>
      <c r="F107" s="24">
        <f t="shared" ref="F107:H109" si="14">F108</f>
        <v>2.5</v>
      </c>
      <c r="G107" s="24">
        <f t="shared" si="14"/>
        <v>2.5</v>
      </c>
      <c r="H107" s="24">
        <f t="shared" si="14"/>
        <v>2.5</v>
      </c>
    </row>
    <row r="108" spans="1:8" ht="15" customHeight="1">
      <c r="A108" s="6">
        <v>95</v>
      </c>
      <c r="B108" s="23" t="s">
        <v>36</v>
      </c>
      <c r="C108" s="14" t="s">
        <v>68</v>
      </c>
      <c r="D108" s="14" t="s">
        <v>35</v>
      </c>
      <c r="E108" s="19"/>
      <c r="F108" s="24">
        <f t="shared" si="14"/>
        <v>2.5</v>
      </c>
      <c r="G108" s="24">
        <f t="shared" si="14"/>
        <v>2.5</v>
      </c>
      <c r="H108" s="24">
        <f t="shared" si="14"/>
        <v>2.5</v>
      </c>
    </row>
    <row r="109" spans="1:8">
      <c r="A109" s="6">
        <v>96</v>
      </c>
      <c r="B109" s="23" t="s">
        <v>7</v>
      </c>
      <c r="C109" s="14" t="s">
        <v>68</v>
      </c>
      <c r="D109" s="14" t="s">
        <v>35</v>
      </c>
      <c r="E109" s="25" t="s">
        <v>8</v>
      </c>
      <c r="F109" s="24">
        <f t="shared" si="14"/>
        <v>2.5</v>
      </c>
      <c r="G109" s="24">
        <f t="shared" si="14"/>
        <v>2.5</v>
      </c>
      <c r="H109" s="24">
        <f t="shared" si="14"/>
        <v>2.5</v>
      </c>
    </row>
    <row r="110" spans="1:8" ht="14.25" customHeight="1">
      <c r="A110" s="6">
        <v>97</v>
      </c>
      <c r="B110" s="23" t="s">
        <v>19</v>
      </c>
      <c r="C110" s="14" t="s">
        <v>68</v>
      </c>
      <c r="D110" s="14" t="s">
        <v>35</v>
      </c>
      <c r="E110" s="25" t="s">
        <v>10</v>
      </c>
      <c r="F110" s="24">
        <v>2.5</v>
      </c>
      <c r="G110" s="15">
        <v>2.5</v>
      </c>
      <c r="H110" s="15">
        <v>2.5</v>
      </c>
    </row>
    <row r="111" spans="1:8" ht="15.75" customHeight="1">
      <c r="A111" s="6">
        <v>98</v>
      </c>
      <c r="B111" s="13" t="s">
        <v>37</v>
      </c>
      <c r="C111" s="14" t="s">
        <v>68</v>
      </c>
      <c r="D111" s="14" t="s">
        <v>38</v>
      </c>
      <c r="E111" s="20"/>
      <c r="F111" s="15">
        <f t="shared" ref="F111:H113" si="15">F112</f>
        <v>0.8</v>
      </c>
      <c r="G111" s="15">
        <f t="shared" si="15"/>
        <v>0.8</v>
      </c>
      <c r="H111" s="15">
        <f t="shared" si="15"/>
        <v>0.8</v>
      </c>
    </row>
    <row r="112" spans="1:8" ht="14.25" customHeight="1">
      <c r="A112" s="6">
        <v>99</v>
      </c>
      <c r="B112" s="13" t="s">
        <v>39</v>
      </c>
      <c r="C112" s="14" t="s">
        <v>68</v>
      </c>
      <c r="D112" s="14" t="s">
        <v>40</v>
      </c>
      <c r="E112" s="20"/>
      <c r="F112" s="15">
        <f t="shared" si="15"/>
        <v>0.8</v>
      </c>
      <c r="G112" s="15">
        <f t="shared" si="15"/>
        <v>0.8</v>
      </c>
      <c r="H112" s="15">
        <f t="shared" si="15"/>
        <v>0.8</v>
      </c>
    </row>
    <row r="113" spans="1:8">
      <c r="A113" s="6">
        <v>100</v>
      </c>
      <c r="B113" s="13" t="s">
        <v>7</v>
      </c>
      <c r="C113" s="14" t="s">
        <v>68</v>
      </c>
      <c r="D113" s="14" t="s">
        <v>40</v>
      </c>
      <c r="E113" s="14" t="s">
        <v>8</v>
      </c>
      <c r="F113" s="15">
        <f t="shared" si="15"/>
        <v>0.8</v>
      </c>
      <c r="G113" s="15">
        <f t="shared" si="15"/>
        <v>0.8</v>
      </c>
      <c r="H113" s="15">
        <f t="shared" si="15"/>
        <v>0.8</v>
      </c>
    </row>
    <row r="114" spans="1:8" ht="14.25" customHeight="1">
      <c r="A114" s="6">
        <v>101</v>
      </c>
      <c r="B114" s="13" t="s">
        <v>19</v>
      </c>
      <c r="C114" s="14" t="s">
        <v>68</v>
      </c>
      <c r="D114" s="14" t="s">
        <v>40</v>
      </c>
      <c r="E114" s="14" t="s">
        <v>10</v>
      </c>
      <c r="F114" s="15">
        <v>0.8</v>
      </c>
      <c r="G114" s="15">
        <v>0.8</v>
      </c>
      <c r="H114" s="15">
        <v>0.8</v>
      </c>
    </row>
    <row r="115" spans="1:8" ht="25.5" customHeight="1">
      <c r="A115" s="6">
        <v>102</v>
      </c>
      <c r="B115" s="13" t="s">
        <v>74</v>
      </c>
      <c r="C115" s="14" t="s">
        <v>75</v>
      </c>
      <c r="D115" s="14"/>
      <c r="E115" s="14"/>
      <c r="F115" s="15">
        <v>4.7</v>
      </c>
      <c r="G115" s="15">
        <v>0</v>
      </c>
      <c r="H115" s="15">
        <v>0</v>
      </c>
    </row>
    <row r="116" spans="1:8" ht="15" customHeight="1">
      <c r="A116" s="6">
        <v>103</v>
      </c>
      <c r="B116" s="13" t="s">
        <v>54</v>
      </c>
      <c r="C116" s="14" t="s">
        <v>75</v>
      </c>
      <c r="D116" s="14" t="s">
        <v>52</v>
      </c>
      <c r="E116" s="14"/>
      <c r="F116" s="15">
        <v>4.7</v>
      </c>
      <c r="G116" s="15">
        <v>0</v>
      </c>
      <c r="H116" s="15">
        <v>0</v>
      </c>
    </row>
    <row r="117" spans="1:8" ht="14.25" customHeight="1">
      <c r="A117" s="6">
        <v>104</v>
      </c>
      <c r="B117" s="13" t="s">
        <v>55</v>
      </c>
      <c r="C117" s="14" t="s">
        <v>75</v>
      </c>
      <c r="D117" s="14" t="s">
        <v>53</v>
      </c>
      <c r="E117" s="14"/>
      <c r="F117" s="15">
        <v>4.7</v>
      </c>
      <c r="G117" s="15">
        <v>0</v>
      </c>
      <c r="H117" s="15">
        <v>0</v>
      </c>
    </row>
    <row r="118" spans="1:8" ht="15" customHeight="1">
      <c r="A118" s="6">
        <v>105</v>
      </c>
      <c r="B118" s="13" t="s">
        <v>7</v>
      </c>
      <c r="C118" s="14" t="s">
        <v>75</v>
      </c>
      <c r="D118" s="14" t="s">
        <v>53</v>
      </c>
      <c r="E118" s="14" t="s">
        <v>8</v>
      </c>
      <c r="F118" s="15">
        <v>4.7</v>
      </c>
      <c r="G118" s="15">
        <v>0</v>
      </c>
      <c r="H118" s="15">
        <v>0</v>
      </c>
    </row>
    <row r="119" spans="1:8" ht="14.25" customHeight="1">
      <c r="A119" s="6">
        <v>106</v>
      </c>
      <c r="B119" s="13" t="s">
        <v>77</v>
      </c>
      <c r="C119" s="14" t="s">
        <v>75</v>
      </c>
      <c r="D119" s="14" t="s">
        <v>53</v>
      </c>
      <c r="E119" s="14" t="s">
        <v>76</v>
      </c>
      <c r="F119" s="15">
        <v>4.7</v>
      </c>
      <c r="G119" s="15">
        <v>0</v>
      </c>
      <c r="H119" s="15">
        <v>0</v>
      </c>
    </row>
    <row r="120" spans="1:8" ht="13.5" customHeight="1">
      <c r="A120" s="6">
        <v>107</v>
      </c>
      <c r="B120" s="13" t="s">
        <v>101</v>
      </c>
      <c r="C120" s="14" t="s">
        <v>69</v>
      </c>
      <c r="D120" s="14"/>
      <c r="E120" s="9"/>
      <c r="F120" s="15">
        <v>12</v>
      </c>
      <c r="G120" s="15">
        <v>12</v>
      </c>
      <c r="H120" s="15">
        <v>12</v>
      </c>
    </row>
    <row r="121" spans="1:8" ht="16.5" customHeight="1">
      <c r="A121" s="6">
        <v>108</v>
      </c>
      <c r="B121" s="13" t="s">
        <v>37</v>
      </c>
      <c r="C121" s="14" t="s">
        <v>69</v>
      </c>
      <c r="D121" s="14" t="s">
        <v>38</v>
      </c>
      <c r="E121" s="9"/>
      <c r="F121" s="15">
        <v>12</v>
      </c>
      <c r="G121" s="15">
        <v>12</v>
      </c>
      <c r="H121" s="15">
        <v>12</v>
      </c>
    </row>
    <row r="122" spans="1:8" ht="16.5" customHeight="1">
      <c r="A122" s="6">
        <v>109</v>
      </c>
      <c r="B122" s="13" t="s">
        <v>39</v>
      </c>
      <c r="C122" s="14" t="s">
        <v>69</v>
      </c>
      <c r="D122" s="14" t="s">
        <v>40</v>
      </c>
      <c r="E122" s="9"/>
      <c r="F122" s="15">
        <v>12</v>
      </c>
      <c r="G122" s="15">
        <v>12</v>
      </c>
      <c r="H122" s="15">
        <v>12</v>
      </c>
    </row>
    <row r="123" spans="1:8">
      <c r="A123" s="6">
        <v>110</v>
      </c>
      <c r="B123" s="13" t="s">
        <v>18</v>
      </c>
      <c r="C123" s="6">
        <v>7810087010</v>
      </c>
      <c r="D123" s="9">
        <v>240</v>
      </c>
      <c r="E123" s="9">
        <v>1100</v>
      </c>
      <c r="F123" s="15">
        <v>12</v>
      </c>
      <c r="G123" s="15">
        <v>12</v>
      </c>
      <c r="H123" s="15">
        <v>12</v>
      </c>
    </row>
    <row r="124" spans="1:8">
      <c r="A124" s="6">
        <v>111</v>
      </c>
      <c r="B124" s="13" t="s">
        <v>20</v>
      </c>
      <c r="C124" s="6">
        <v>7810087010</v>
      </c>
      <c r="D124" s="6">
        <v>240</v>
      </c>
      <c r="E124" s="6">
        <v>1102</v>
      </c>
      <c r="F124" s="15">
        <v>12</v>
      </c>
      <c r="G124" s="15">
        <v>12</v>
      </c>
      <c r="H124" s="15">
        <v>12</v>
      </c>
    </row>
    <row r="125" spans="1:8" ht="25.5" customHeight="1">
      <c r="A125" s="6">
        <v>112</v>
      </c>
      <c r="B125" s="13" t="s">
        <v>126</v>
      </c>
      <c r="C125" s="6">
        <v>7810095440</v>
      </c>
      <c r="D125" s="6"/>
      <c r="E125" s="6"/>
      <c r="F125" s="15">
        <f t="shared" ref="F125:H128" si="16">F126</f>
        <v>17</v>
      </c>
      <c r="G125" s="15">
        <f t="shared" si="16"/>
        <v>17</v>
      </c>
      <c r="H125" s="15">
        <f t="shared" si="16"/>
        <v>17</v>
      </c>
    </row>
    <row r="126" spans="1:8" ht="14.25" customHeight="1">
      <c r="A126" s="6">
        <v>113</v>
      </c>
      <c r="B126" s="13" t="s">
        <v>37</v>
      </c>
      <c r="C126" s="14" t="s">
        <v>125</v>
      </c>
      <c r="D126" s="14" t="s">
        <v>38</v>
      </c>
      <c r="E126" s="6"/>
      <c r="F126" s="15">
        <f t="shared" si="16"/>
        <v>17</v>
      </c>
      <c r="G126" s="15">
        <f t="shared" si="16"/>
        <v>17</v>
      </c>
      <c r="H126" s="15">
        <f t="shared" si="16"/>
        <v>17</v>
      </c>
    </row>
    <row r="127" spans="1:8" ht="14.25" customHeight="1">
      <c r="A127" s="6">
        <v>114</v>
      </c>
      <c r="B127" s="13" t="s">
        <v>39</v>
      </c>
      <c r="C127" s="14" t="s">
        <v>125</v>
      </c>
      <c r="D127" s="14" t="s">
        <v>40</v>
      </c>
      <c r="E127" s="6"/>
      <c r="F127" s="15">
        <f t="shared" si="16"/>
        <v>17</v>
      </c>
      <c r="G127" s="15">
        <f t="shared" si="16"/>
        <v>17</v>
      </c>
      <c r="H127" s="15">
        <f t="shared" si="16"/>
        <v>17</v>
      </c>
    </row>
    <row r="128" spans="1:8">
      <c r="A128" s="6">
        <v>115</v>
      </c>
      <c r="B128" s="13" t="s">
        <v>7</v>
      </c>
      <c r="C128" s="14" t="s">
        <v>125</v>
      </c>
      <c r="D128" s="14" t="s">
        <v>40</v>
      </c>
      <c r="E128" s="14" t="s">
        <v>8</v>
      </c>
      <c r="F128" s="15">
        <f t="shared" si="16"/>
        <v>17</v>
      </c>
      <c r="G128" s="15">
        <f t="shared" si="16"/>
        <v>17</v>
      </c>
      <c r="H128" s="15">
        <f t="shared" si="16"/>
        <v>17</v>
      </c>
    </row>
    <row r="129" spans="1:8" ht="24">
      <c r="A129" s="6">
        <v>116</v>
      </c>
      <c r="B129" s="13" t="s">
        <v>12</v>
      </c>
      <c r="C129" s="14" t="s">
        <v>125</v>
      </c>
      <c r="D129" s="14" t="s">
        <v>40</v>
      </c>
      <c r="E129" s="14" t="s">
        <v>10</v>
      </c>
      <c r="F129" s="15">
        <v>17</v>
      </c>
      <c r="G129" s="15">
        <v>17</v>
      </c>
      <c r="H129" s="15">
        <v>17</v>
      </c>
    </row>
    <row r="130" spans="1:8" ht="26.25" customHeight="1">
      <c r="A130" s="6">
        <v>117</v>
      </c>
      <c r="B130" s="13" t="s">
        <v>105</v>
      </c>
      <c r="C130" s="14" t="s">
        <v>107</v>
      </c>
      <c r="D130" s="14"/>
      <c r="E130" s="14"/>
      <c r="F130" s="15">
        <f t="shared" ref="F130:H133" si="17">F131</f>
        <v>274.60000000000002</v>
      </c>
      <c r="G130" s="15">
        <f t="shared" si="17"/>
        <v>37</v>
      </c>
      <c r="H130" s="15">
        <f t="shared" si="17"/>
        <v>38</v>
      </c>
    </row>
    <row r="131" spans="1:8">
      <c r="A131" s="6">
        <v>118</v>
      </c>
      <c r="B131" s="13" t="s">
        <v>37</v>
      </c>
      <c r="C131" s="14" t="s">
        <v>107</v>
      </c>
      <c r="D131" s="14" t="s">
        <v>38</v>
      </c>
      <c r="E131" s="14"/>
      <c r="F131" s="15">
        <f t="shared" si="17"/>
        <v>274.60000000000002</v>
      </c>
      <c r="G131" s="15">
        <f t="shared" si="17"/>
        <v>37</v>
      </c>
      <c r="H131" s="15">
        <f t="shared" si="17"/>
        <v>38</v>
      </c>
    </row>
    <row r="132" spans="1:8">
      <c r="A132" s="6">
        <v>119</v>
      </c>
      <c r="B132" s="13" t="s">
        <v>39</v>
      </c>
      <c r="C132" s="14" t="s">
        <v>107</v>
      </c>
      <c r="D132" s="14" t="s">
        <v>40</v>
      </c>
      <c r="E132" s="14"/>
      <c r="F132" s="15">
        <f t="shared" si="17"/>
        <v>274.60000000000002</v>
      </c>
      <c r="G132" s="15">
        <f t="shared" si="17"/>
        <v>37</v>
      </c>
      <c r="H132" s="15">
        <f t="shared" si="17"/>
        <v>38</v>
      </c>
    </row>
    <row r="133" spans="1:8">
      <c r="A133" s="6">
        <v>120</v>
      </c>
      <c r="B133" s="13" t="s">
        <v>109</v>
      </c>
      <c r="C133" s="14" t="s">
        <v>107</v>
      </c>
      <c r="D133" s="14" t="s">
        <v>40</v>
      </c>
      <c r="E133" s="14" t="s">
        <v>32</v>
      </c>
      <c r="F133" s="15">
        <f t="shared" si="17"/>
        <v>274.60000000000002</v>
      </c>
      <c r="G133" s="15">
        <f t="shared" si="17"/>
        <v>37</v>
      </c>
      <c r="H133" s="15">
        <f t="shared" si="17"/>
        <v>38</v>
      </c>
    </row>
    <row r="134" spans="1:8">
      <c r="A134" s="6">
        <v>121</v>
      </c>
      <c r="B134" s="13" t="s">
        <v>106</v>
      </c>
      <c r="C134" s="14" t="s">
        <v>107</v>
      </c>
      <c r="D134" s="14" t="s">
        <v>40</v>
      </c>
      <c r="E134" s="14" t="s">
        <v>108</v>
      </c>
      <c r="F134" s="15">
        <f>36+238.6</f>
        <v>274.60000000000002</v>
      </c>
      <c r="G134" s="15">
        <v>37</v>
      </c>
      <c r="H134" s="15">
        <v>38</v>
      </c>
    </row>
    <row r="135" spans="1:8" ht="24">
      <c r="A135" s="6">
        <v>122</v>
      </c>
      <c r="B135" s="13" t="s">
        <v>134</v>
      </c>
      <c r="C135" s="14" t="s">
        <v>133</v>
      </c>
      <c r="D135" s="14"/>
      <c r="E135" s="14"/>
      <c r="F135" s="15">
        <v>0</v>
      </c>
      <c r="G135" s="15">
        <v>16</v>
      </c>
      <c r="H135" s="15">
        <v>0</v>
      </c>
    </row>
    <row r="136" spans="1:8">
      <c r="A136" s="6">
        <v>123</v>
      </c>
      <c r="B136" s="13" t="s">
        <v>37</v>
      </c>
      <c r="C136" s="14" t="s">
        <v>133</v>
      </c>
      <c r="D136" s="14" t="s">
        <v>38</v>
      </c>
      <c r="E136" s="14"/>
      <c r="F136" s="15">
        <v>0</v>
      </c>
      <c r="G136" s="15">
        <v>16</v>
      </c>
      <c r="H136" s="15">
        <v>0</v>
      </c>
    </row>
    <row r="137" spans="1:8">
      <c r="A137" s="6">
        <v>124</v>
      </c>
      <c r="B137" s="13" t="s">
        <v>39</v>
      </c>
      <c r="C137" s="14" t="s">
        <v>133</v>
      </c>
      <c r="D137" s="14" t="s">
        <v>40</v>
      </c>
      <c r="E137" s="14"/>
      <c r="F137" s="15">
        <v>0</v>
      </c>
      <c r="G137" s="15">
        <v>16</v>
      </c>
      <c r="H137" s="15">
        <v>0</v>
      </c>
    </row>
    <row r="138" spans="1:8">
      <c r="A138" s="6">
        <v>125</v>
      </c>
      <c r="B138" s="17" t="s">
        <v>48</v>
      </c>
      <c r="C138" s="14" t="s">
        <v>133</v>
      </c>
      <c r="D138" s="14" t="s">
        <v>40</v>
      </c>
      <c r="E138" s="14" t="s">
        <v>32</v>
      </c>
      <c r="F138" s="15">
        <v>0</v>
      </c>
      <c r="G138" s="15">
        <v>16</v>
      </c>
      <c r="H138" s="15">
        <v>0</v>
      </c>
    </row>
    <row r="139" spans="1:8">
      <c r="A139" s="6">
        <v>126</v>
      </c>
      <c r="B139" s="17" t="s">
        <v>27</v>
      </c>
      <c r="C139" s="14" t="s">
        <v>133</v>
      </c>
      <c r="D139" s="14" t="s">
        <v>40</v>
      </c>
      <c r="E139" s="14" t="s">
        <v>14</v>
      </c>
      <c r="F139" s="15">
        <v>0</v>
      </c>
      <c r="G139" s="15">
        <v>16</v>
      </c>
      <c r="H139" s="15">
        <v>0</v>
      </c>
    </row>
    <row r="140" spans="1:8">
      <c r="A140" s="6">
        <v>127</v>
      </c>
      <c r="B140" s="13" t="s">
        <v>100</v>
      </c>
      <c r="C140" s="14"/>
      <c r="D140" s="14"/>
      <c r="E140" s="14"/>
      <c r="F140" s="15">
        <v>0</v>
      </c>
      <c r="G140" s="15">
        <v>237.2</v>
      </c>
      <c r="H140" s="15">
        <v>487.8</v>
      </c>
    </row>
    <row r="141" spans="1:8">
      <c r="A141" s="6">
        <v>128</v>
      </c>
      <c r="B141" s="13" t="s">
        <v>102</v>
      </c>
      <c r="C141" s="6"/>
      <c r="D141" s="6"/>
      <c r="E141" s="6"/>
      <c r="F141" s="15">
        <f>F130+F120+F125+F115+F102+F98+F92+F87+F83+F81+F77+F73+F64+F57+F46+F42+F38+F32+F27+F22+F10+F106+F52+F15</f>
        <v>10676.899999999998</v>
      </c>
      <c r="G141" s="15">
        <f>G130+G120+G125+G115+G102+G98+G92+G87+G83+G81+G77+G73+G64+G57+G46+G42+G38+G32+G27+G22+G10+G106+G52+G15+G140+G139</f>
        <v>9882.5000000000018</v>
      </c>
      <c r="H141" s="15">
        <f>H130+H120+H125+H115+H102+H98+H92+H87+H83+H81+H77+H73+H64+H57+H46+H42+H38+H32+H27+H22+H10+H106+H52+H15+H140</f>
        <v>10145.899999999998</v>
      </c>
    </row>
    <row r="142" spans="1:8">
      <c r="B142" s="3"/>
      <c r="C142" s="26"/>
      <c r="D142" s="26"/>
      <c r="E142" s="26"/>
      <c r="F142" s="27"/>
    </row>
    <row r="143" spans="1:8">
      <c r="B143" s="18"/>
      <c r="C143" s="26"/>
      <c r="D143" s="26"/>
      <c r="E143" s="26"/>
      <c r="F143" s="27"/>
    </row>
    <row r="144" spans="1:8">
      <c r="B144" s="18"/>
      <c r="C144" s="26"/>
      <c r="D144" s="26"/>
      <c r="E144" s="26"/>
      <c r="F144" s="27"/>
    </row>
    <row r="145" spans="2:6">
      <c r="B145" s="18"/>
      <c r="C145" s="26"/>
      <c r="D145" s="26"/>
      <c r="E145" s="26"/>
      <c r="F145" s="27"/>
    </row>
    <row r="146" spans="2:6">
      <c r="B146" s="18"/>
      <c r="C146" s="26"/>
      <c r="D146" s="26"/>
      <c r="E146" s="26"/>
      <c r="F146" s="27"/>
    </row>
    <row r="147" spans="2:6">
      <c r="B147" s="18"/>
      <c r="F147" s="27"/>
    </row>
    <row r="148" spans="2:6">
      <c r="F148" s="27"/>
    </row>
    <row r="149" spans="2:6">
      <c r="F149" s="27"/>
    </row>
    <row r="150" spans="2:6">
      <c r="F150" s="27"/>
    </row>
    <row r="151" spans="2:6">
      <c r="F151" s="27"/>
    </row>
    <row r="152" spans="2:6">
      <c r="F152" s="27"/>
    </row>
    <row r="153" spans="2:6">
      <c r="F153" s="27"/>
    </row>
    <row r="154" spans="2:6">
      <c r="F154" s="27"/>
    </row>
    <row r="155" spans="2:6">
      <c r="F155" s="27"/>
    </row>
    <row r="156" spans="2:6">
      <c r="F156" s="27"/>
    </row>
    <row r="157" spans="2:6">
      <c r="F157" s="27"/>
    </row>
    <row r="158" spans="2:6">
      <c r="F158" s="27"/>
    </row>
    <row r="159" spans="2:6">
      <c r="F159" s="27"/>
    </row>
    <row r="160" spans="2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  <row r="245" spans="6:6">
      <c r="F245" s="27"/>
    </row>
    <row r="246" spans="6:6">
      <c r="F246" s="27"/>
    </row>
    <row r="247" spans="6:6">
      <c r="F247" s="27"/>
    </row>
    <row r="248" spans="6:6">
      <c r="F248" s="27"/>
    </row>
    <row r="249" spans="6:6">
      <c r="F249" s="27"/>
    </row>
    <row r="250" spans="6:6">
      <c r="F250" s="27"/>
    </row>
    <row r="251" spans="6:6">
      <c r="F251" s="27"/>
    </row>
    <row r="252" spans="6:6">
      <c r="F252" s="27"/>
    </row>
    <row r="253" spans="6:6">
      <c r="F253" s="27"/>
    </row>
    <row r="254" spans="6:6">
      <c r="F254" s="27"/>
    </row>
    <row r="255" spans="6:6">
      <c r="F255" s="27"/>
    </row>
    <row r="256" spans="6:6">
      <c r="F256" s="27"/>
    </row>
    <row r="257" spans="6:6">
      <c r="F257" s="27"/>
    </row>
    <row r="258" spans="6:6">
      <c r="F258" s="27"/>
    </row>
    <row r="259" spans="6:6">
      <c r="F259" s="27"/>
    </row>
    <row r="260" spans="6:6">
      <c r="F260" s="27"/>
    </row>
    <row r="261" spans="6:6">
      <c r="F261" s="27"/>
    </row>
    <row r="262" spans="6:6">
      <c r="F262" s="27"/>
    </row>
    <row r="263" spans="6:6">
      <c r="F263" s="27"/>
    </row>
    <row r="264" spans="6:6">
      <c r="F264" s="27"/>
    </row>
    <row r="265" spans="6:6">
      <c r="F265" s="27"/>
    </row>
    <row r="266" spans="6:6">
      <c r="F266" s="27"/>
    </row>
    <row r="267" spans="6:6">
      <c r="F267" s="27"/>
    </row>
    <row r="268" spans="6:6">
      <c r="F268" s="27"/>
    </row>
    <row r="269" spans="6:6">
      <c r="F269" s="27"/>
    </row>
    <row r="270" spans="6:6">
      <c r="F270" s="27"/>
    </row>
    <row r="271" spans="6:6">
      <c r="F271" s="27"/>
    </row>
    <row r="272" spans="6:6">
      <c r="F272" s="27"/>
    </row>
    <row r="273" spans="6:6">
      <c r="F273" s="27"/>
    </row>
    <row r="274" spans="6:6">
      <c r="F274" s="27"/>
    </row>
    <row r="275" spans="6:6">
      <c r="F275" s="27"/>
    </row>
    <row r="276" spans="6:6">
      <c r="F276" s="27"/>
    </row>
    <row r="277" spans="6:6">
      <c r="F277" s="27"/>
    </row>
    <row r="278" spans="6:6">
      <c r="F278" s="27"/>
    </row>
    <row r="279" spans="6:6">
      <c r="F279" s="27"/>
    </row>
    <row r="280" spans="6:6">
      <c r="F280" s="27"/>
    </row>
    <row r="281" spans="6:6">
      <c r="F281" s="27"/>
    </row>
    <row r="282" spans="6:6">
      <c r="F282" s="27"/>
    </row>
    <row r="283" spans="6:6">
      <c r="F283" s="27"/>
    </row>
    <row r="284" spans="6:6">
      <c r="F284" s="27"/>
    </row>
    <row r="285" spans="6:6">
      <c r="F285" s="27"/>
    </row>
    <row r="286" spans="6:6">
      <c r="F286" s="27"/>
    </row>
    <row r="287" spans="6:6">
      <c r="F287" s="27"/>
    </row>
    <row r="288" spans="6:6">
      <c r="F288" s="27"/>
    </row>
    <row r="289" spans="6:6">
      <c r="F289" s="27"/>
    </row>
    <row r="290" spans="6:6">
      <c r="F290" s="27"/>
    </row>
    <row r="291" spans="6:6">
      <c r="F291" s="27"/>
    </row>
    <row r="292" spans="6:6">
      <c r="F292" s="27"/>
    </row>
    <row r="293" spans="6:6">
      <c r="F293" s="27"/>
    </row>
    <row r="294" spans="6:6">
      <c r="F294" s="27"/>
    </row>
    <row r="295" spans="6:6">
      <c r="F295" s="27"/>
    </row>
    <row r="296" spans="6:6">
      <c r="F296" s="27"/>
    </row>
    <row r="298" spans="6:6">
      <c r="F298" s="28"/>
    </row>
    <row r="301" spans="6:6" ht="15.75" customHeight="1">
      <c r="F301" s="29"/>
    </row>
    <row r="302" spans="6:6" ht="15.75" customHeight="1">
      <c r="F302" s="29"/>
    </row>
    <row r="303" spans="6:6" ht="15.75" customHeight="1">
      <c r="F303" s="29"/>
    </row>
  </sheetData>
  <mergeCells count="6">
    <mergeCell ref="A5:H5"/>
    <mergeCell ref="E1:H1"/>
    <mergeCell ref="E2:H2"/>
    <mergeCell ref="E3:H3"/>
    <mergeCell ref="E4:H4"/>
    <mergeCell ref="D6:H6"/>
  </mergeCells>
  <phoneticPr fontId="0" type="noConversion"/>
  <pageMargins left="0.47244094488188981" right="0.19685039370078741" top="0.59055118110236227" bottom="0.27" header="0.51181102362204722" footer="5.6299212598425203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2023-03-10T06:44:29Z</cp:lastPrinted>
  <dcterms:created xsi:type="dcterms:W3CDTF">2007-11-07T04:14:53Z</dcterms:created>
  <dcterms:modified xsi:type="dcterms:W3CDTF">2023-03-10T07:26:40Z</dcterms:modified>
</cp:coreProperties>
</file>